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 activeTab="4"/>
  </bookViews>
  <sheets>
    <sheet name="汇总表" sheetId="5" r:id="rId1"/>
    <sheet name="监控" sheetId="1" r:id="rId2"/>
    <sheet name="报警" sheetId="3" r:id="rId3"/>
    <sheet name="道闸" sheetId="4" r:id="rId4"/>
    <sheet name="三期" sheetId="6" r:id="rId5"/>
  </sheet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2" i="6"/>
  <c r="I26" i="1" l="1"/>
  <c r="H70" i="4" l="1"/>
  <c r="H71"/>
  <c r="H72"/>
  <c r="H73"/>
  <c r="H69"/>
  <c r="H65"/>
  <c r="H58"/>
  <c r="H41"/>
  <c r="H42"/>
  <c r="H43"/>
  <c r="H44"/>
  <c r="H45"/>
  <c r="H46"/>
  <c r="H47"/>
  <c r="H48"/>
  <c r="H49"/>
  <c r="H50"/>
  <c r="H51"/>
  <c r="H40"/>
  <c r="H34"/>
  <c r="H27"/>
  <c r="H74" l="1"/>
  <c r="H76" s="1"/>
  <c r="H77" s="1"/>
  <c r="H52"/>
  <c r="H4" i="3"/>
  <c r="H5"/>
  <c r="H6"/>
  <c r="H7"/>
  <c r="H8"/>
  <c r="H9"/>
  <c r="H10"/>
  <c r="H11"/>
  <c r="H12"/>
  <c r="H13"/>
  <c r="H3"/>
  <c r="H14" s="1"/>
  <c r="H5" i="1"/>
  <c r="H24"/>
  <c r="H23"/>
  <c r="H21"/>
  <c r="H22"/>
  <c r="H15" i="3" l="1"/>
  <c r="H16" s="1"/>
  <c r="C3" i="5" s="1"/>
  <c r="H53" i="4"/>
  <c r="H54" s="1"/>
  <c r="H20"/>
  <c r="H19"/>
  <c r="H18"/>
  <c r="H17"/>
  <c r="H16"/>
  <c r="H15"/>
  <c r="H14"/>
  <c r="H13"/>
  <c r="H12"/>
  <c r="H11"/>
  <c r="H10"/>
  <c r="H8"/>
  <c r="H7"/>
  <c r="H6"/>
  <c r="H5"/>
  <c r="H20" i="1"/>
  <c r="H8"/>
  <c r="H9"/>
  <c r="H10"/>
  <c r="H11"/>
  <c r="H12"/>
  <c r="H13"/>
  <c r="H14"/>
  <c r="H15"/>
  <c r="H16"/>
  <c r="H17"/>
  <c r="H18"/>
  <c r="H19"/>
  <c r="H4"/>
  <c r="H6"/>
  <c r="H7"/>
  <c r="H3"/>
  <c r="H21" i="4" l="1"/>
  <c r="H22" s="1"/>
  <c r="H23" s="1"/>
  <c r="C4" i="5" s="1"/>
  <c r="H25" i="1"/>
  <c r="H26" l="1"/>
  <c r="H27" s="1"/>
</calcChain>
</file>

<file path=xl/sharedStrings.xml><?xml version="1.0" encoding="utf-8"?>
<sst xmlns="http://schemas.openxmlformats.org/spreadsheetml/2006/main" count="765" uniqueCount="404">
  <si>
    <t>序号</t>
  </si>
  <si>
    <t>产品名称</t>
  </si>
  <si>
    <t>品牌</t>
  </si>
  <si>
    <t>型号</t>
  </si>
  <si>
    <t>单位</t>
  </si>
  <si>
    <t>数量</t>
  </si>
  <si>
    <t>单价</t>
    <phoneticPr fontId="3" type="noConversion"/>
  </si>
  <si>
    <t>金额</t>
    <phoneticPr fontId="3" type="noConversion"/>
  </si>
  <si>
    <t>大华</t>
    <phoneticPr fontId="3" type="noConversion"/>
  </si>
  <si>
    <t>DH-IPC-HDBW5433R-AS</t>
    <phoneticPr fontId="3" type="noConversion"/>
  </si>
  <si>
    <t>台</t>
    <phoneticPr fontId="3" type="noConversion"/>
  </si>
  <si>
    <t>台</t>
  </si>
  <si>
    <t>套</t>
  </si>
  <si>
    <t>国产</t>
    <phoneticPr fontId="3" type="noConversion"/>
  </si>
  <si>
    <t>台</t>
    <phoneticPr fontId="6" type="noConversion"/>
  </si>
  <si>
    <t>监控专用6T硬盘</t>
    <phoneticPr fontId="6" type="noConversion"/>
  </si>
  <si>
    <t>大华</t>
    <phoneticPr fontId="7" type="noConversion"/>
  </si>
  <si>
    <t>6000VX001</t>
    <phoneticPr fontId="3" type="noConversion"/>
  </si>
  <si>
    <t>块</t>
    <phoneticPr fontId="3" type="noConversion"/>
  </si>
  <si>
    <t>32路存储主机</t>
    <phoneticPr fontId="6" type="noConversion"/>
  </si>
  <si>
    <t>大华</t>
  </si>
  <si>
    <t>DH-NVR5832-4KS2</t>
    <phoneticPr fontId="6" type="noConversion"/>
  </si>
  <si>
    <t>24口接入交换机</t>
    <phoneticPr fontId="6" type="noConversion"/>
  </si>
  <si>
    <t>锐捷</t>
  </si>
  <si>
    <t>RG-S1920-24T4SFP/2GT</t>
    <phoneticPr fontId="3" type="noConversion"/>
  </si>
  <si>
    <t>5口交换机</t>
    <phoneticPr fontId="2" type="noConversion"/>
  </si>
  <si>
    <t>8口交换机</t>
    <phoneticPr fontId="2" type="noConversion"/>
  </si>
  <si>
    <t>16口交换机</t>
    <phoneticPr fontId="2" type="noConversion"/>
  </si>
  <si>
    <t>光纤收发器</t>
    <phoneticPr fontId="2" type="noConversion"/>
  </si>
  <si>
    <t>配电箱</t>
    <phoneticPr fontId="2" type="noConversion"/>
  </si>
  <si>
    <t>室外防水箱</t>
    <phoneticPr fontId="2" type="noConversion"/>
  </si>
  <si>
    <t>星网锐捷</t>
  </si>
  <si>
    <t>汇聚交换机</t>
  </si>
  <si>
    <t>RG-S5750C-28SFP4XS-H</t>
  </si>
  <si>
    <t>个</t>
  </si>
  <si>
    <t>千兆单模光模块</t>
  </si>
  <si>
    <t>Mini-GBIC-LX</t>
  </si>
  <si>
    <t>电梯专用摄像机</t>
  </si>
  <si>
    <t>DH-IPC-HDBW5436R-AS</t>
    <phoneticPr fontId="3" type="noConversion"/>
  </si>
  <si>
    <t>DH-IPC-HFW5436B</t>
    <phoneticPr fontId="3" type="noConversion"/>
  </si>
  <si>
    <t>DH-PFM885-I</t>
    <phoneticPr fontId="3" type="noConversion"/>
  </si>
  <si>
    <t>对</t>
  </si>
  <si>
    <t>鸿图</t>
    <phoneticPr fontId="2" type="noConversion"/>
  </si>
  <si>
    <t>定制</t>
    <phoneticPr fontId="2" type="noConversion"/>
  </si>
  <si>
    <t>国产</t>
    <phoneticPr fontId="2" type="noConversion"/>
  </si>
  <si>
    <t>12U壁挂机柜</t>
    <phoneticPr fontId="2" type="noConversion"/>
  </si>
  <si>
    <t>TP-LINK</t>
  </si>
  <si>
    <t>TL-FC311A-311B</t>
  </si>
  <si>
    <t>RG-ES118-P</t>
  </si>
  <si>
    <t>RG-ES05G</t>
  </si>
  <si>
    <t>RG-ES205GC-P</t>
  </si>
  <si>
    <t>总价</t>
    <phoneticPr fontId="2" type="noConversion"/>
  </si>
  <si>
    <t>厦门市第三医院一二期监控清单</t>
    <phoneticPr fontId="3" type="noConversion"/>
  </si>
  <si>
    <t>设备名称</t>
    <phoneticPr fontId="2" type="noConversion"/>
  </si>
  <si>
    <t>品牌</t>
    <phoneticPr fontId="2" type="noConversion"/>
  </si>
  <si>
    <t>型号</t>
    <phoneticPr fontId="2" type="noConversion"/>
  </si>
  <si>
    <t>单位</t>
    <phoneticPr fontId="2" type="noConversion"/>
  </si>
  <si>
    <t>数量</t>
    <phoneticPr fontId="2" type="noConversion"/>
  </si>
  <si>
    <t>单价</t>
    <phoneticPr fontId="2" type="noConversion"/>
  </si>
  <si>
    <t>24口接入交换机</t>
  </si>
  <si>
    <t>RG-S1920-24T4SFP/2GT</t>
  </si>
  <si>
    <t>双鉴入侵探测器</t>
  </si>
  <si>
    <t>艾礼安</t>
  </si>
  <si>
    <t>EAP-15TC</t>
  </si>
  <si>
    <t>报警分机（含布撤防+声光报警）</t>
  </si>
  <si>
    <t>AL-7480-8E</t>
  </si>
  <si>
    <t>报警分机电源</t>
  </si>
  <si>
    <t>国产</t>
  </si>
  <si>
    <t>DC12V2A</t>
  </si>
  <si>
    <t>手动报警按钮</t>
  </si>
  <si>
    <t>AL-01A</t>
  </si>
  <si>
    <t>网络型报警主机</t>
  </si>
  <si>
    <t>AL-7480E</t>
  </si>
  <si>
    <t>中文液晶键盘</t>
  </si>
  <si>
    <t>AL-730</t>
  </si>
  <si>
    <t>报警管理软件</t>
  </si>
  <si>
    <t>AL-2008S</t>
  </si>
  <si>
    <t>GPRS模块</t>
  </si>
  <si>
    <t>AL-7400G</t>
  </si>
  <si>
    <t>主机后备电池</t>
  </si>
  <si>
    <t>AL-12V/7AH</t>
  </si>
  <si>
    <t>声光警号</t>
  </si>
  <si>
    <t>AL-103</t>
  </si>
  <si>
    <t>税金（6%）</t>
    <phoneticPr fontId="2" type="noConversion"/>
  </si>
  <si>
    <t>入口控制机</t>
  </si>
  <si>
    <t>DS-310L</t>
  </si>
  <si>
    <t>高速高清摄像机</t>
    <phoneticPr fontId="3" type="noConversion"/>
  </si>
  <si>
    <t>KT-vpp-bc-
11s</t>
    <phoneticPr fontId="3" type="noConversion"/>
  </si>
  <si>
    <t>KEYTOP</t>
    <phoneticPr fontId="3" type="noConversion"/>
  </si>
  <si>
    <t>双路车牌识别仪</t>
  </si>
  <si>
    <t>入口显示屏</t>
  </si>
  <si>
    <t>PGC-3038</t>
  </si>
  <si>
    <t>电源</t>
  </si>
  <si>
    <t>入口道闸</t>
  </si>
  <si>
    <t>PAB-40B</t>
  </si>
  <si>
    <t>空气开关</t>
  </si>
  <si>
    <t>控制卡</t>
  </si>
  <si>
    <t>车辆检测器</t>
  </si>
  <si>
    <t>PVD-1-12</t>
  </si>
  <si>
    <t>补光灯</t>
  </si>
  <si>
    <t>出口控制机</t>
  </si>
  <si>
    <t>道闸主机</t>
  </si>
  <si>
    <t>KT-vpp-ab</t>
  </si>
  <si>
    <t>KEYTOP</t>
  </si>
  <si>
    <t>直臂闸杆</t>
  </si>
  <si>
    <t>出口显示屏</t>
  </si>
  <si>
    <t>出口道闸</t>
  </si>
  <si>
    <t>PAB 40B</t>
  </si>
  <si>
    <t>地感线圈</t>
  </si>
  <si>
    <t>立杆版</t>
  </si>
  <si>
    <t>KT-pd-phl</t>
  </si>
  <si>
    <t>减数带</t>
  </si>
  <si>
    <t>防爆塑胶</t>
  </si>
  <si>
    <t>定制</t>
    <phoneticPr fontId="3" type="noConversion"/>
  </si>
  <si>
    <t>米</t>
  </si>
  <si>
    <t>地感线</t>
  </si>
  <si>
    <t>BV0.75</t>
  </si>
  <si>
    <t>数据交换机</t>
  </si>
  <si>
    <t>华为</t>
  </si>
  <si>
    <t>联网交换机</t>
  </si>
  <si>
    <t>5囗</t>
  </si>
  <si>
    <t>安全岛</t>
  </si>
  <si>
    <t>现场制作</t>
    <phoneticPr fontId="3" type="noConversion"/>
  </si>
  <si>
    <t>座</t>
  </si>
  <si>
    <t>停车指示牌</t>
  </si>
  <si>
    <t>防撞柱</t>
  </si>
  <si>
    <t>根</t>
  </si>
  <si>
    <t>出入口提示牌</t>
  </si>
  <si>
    <t>指示牌立柱</t>
  </si>
  <si>
    <t>1.5米φ50</t>
  </si>
  <si>
    <t>LF-GQ200-SB</t>
  </si>
  <si>
    <t>网络型纯车牌识别摄像</t>
  </si>
  <si>
    <t>立方</t>
  </si>
  <si>
    <t>LF-100WSG</t>
  </si>
  <si>
    <t>闪光灯</t>
  </si>
  <si>
    <t>LF-YY</t>
  </si>
  <si>
    <t>语音提示</t>
  </si>
  <si>
    <t>LF-ARM7</t>
  </si>
  <si>
    <t>双核32位ARM7控制器</t>
  </si>
  <si>
    <t>LF-XS-LED</t>
  </si>
  <si>
    <t>剩余车位显示屏</t>
  </si>
  <si>
    <t>LF-WX</t>
  </si>
  <si>
    <t>外箱</t>
  </si>
  <si>
    <t>收费信息显示屏</t>
  </si>
  <si>
    <t>直杆道闸</t>
  </si>
  <si>
    <t>LF-DZ1821</t>
  </si>
  <si>
    <t>数字式车辆检测器</t>
  </si>
  <si>
    <t>LF-CJ</t>
  </si>
  <si>
    <t>H3C</t>
  </si>
  <si>
    <t>现场制作</t>
  </si>
  <si>
    <t>减速带</t>
  </si>
  <si>
    <t>m</t>
  </si>
  <si>
    <t>通讯线</t>
  </si>
  <si>
    <t>D级,Cat5e</t>
  </si>
  <si>
    <t>玖开</t>
  </si>
  <si>
    <t>信号控制线</t>
  </si>
  <si>
    <t>RVV2×0.5</t>
  </si>
  <si>
    <t>控制线+电源线</t>
  </si>
  <si>
    <t>RVV4×0.75</t>
  </si>
  <si>
    <t>电源线</t>
  </si>
  <si>
    <t>RVV3x1.0</t>
  </si>
  <si>
    <t>BV1.0</t>
  </si>
  <si>
    <t>指示牌</t>
  </si>
  <si>
    <t>辅材</t>
  </si>
  <si>
    <t>项目</t>
  </si>
  <si>
    <t>报警</t>
    <phoneticPr fontId="2" type="noConversion"/>
  </si>
  <si>
    <t>高清红外半球</t>
    <phoneticPr fontId="3" type="noConversion"/>
  </si>
  <si>
    <t>高清红外枪机</t>
    <phoneticPr fontId="2" type="noConversion"/>
  </si>
  <si>
    <t>电源适配器</t>
    <phoneticPr fontId="6" type="noConversion"/>
  </si>
  <si>
    <t>DC12V1A</t>
    <phoneticPr fontId="6" type="noConversion"/>
  </si>
  <si>
    <t>米</t>
    <phoneticPr fontId="3" type="noConversion"/>
  </si>
  <si>
    <t>米</t>
    <phoneticPr fontId="3" type="noConversion"/>
  </si>
  <si>
    <t>视频线</t>
    <phoneticPr fontId="2" type="noConversion"/>
  </si>
  <si>
    <t>国产</t>
    <phoneticPr fontId="2" type="noConversion"/>
  </si>
  <si>
    <t>UTP5e</t>
    <phoneticPr fontId="2" type="noConversion"/>
  </si>
  <si>
    <t>电源线</t>
    <phoneticPr fontId="2" type="noConversion"/>
  </si>
  <si>
    <t>国产</t>
    <phoneticPr fontId="2" type="noConversion"/>
  </si>
  <si>
    <t>RVV3*1.0</t>
    <phoneticPr fontId="2" type="noConversion"/>
  </si>
  <si>
    <t>线管</t>
    <phoneticPr fontId="2" type="noConversion"/>
  </si>
  <si>
    <t>DN25</t>
    <phoneticPr fontId="2" type="noConversion"/>
  </si>
  <si>
    <t>跳线及接插件</t>
    <phoneticPr fontId="2" type="noConversion"/>
  </si>
  <si>
    <t>定制</t>
    <phoneticPr fontId="2" type="noConversion"/>
  </si>
  <si>
    <t>批</t>
    <phoneticPr fontId="2" type="noConversion"/>
  </si>
  <si>
    <t>摄像机安装支架</t>
    <phoneticPr fontId="2" type="noConversion"/>
  </si>
  <si>
    <t>定制</t>
    <phoneticPr fontId="2" type="noConversion"/>
  </si>
  <si>
    <t>个</t>
    <phoneticPr fontId="2" type="noConversion"/>
  </si>
  <si>
    <t>金额</t>
    <phoneticPr fontId="3" type="noConversion"/>
  </si>
  <si>
    <t>入口控制机</t>
    <phoneticPr fontId="2" type="noConversion"/>
  </si>
  <si>
    <t>立方</t>
    <phoneticPr fontId="2" type="noConversion"/>
  </si>
  <si>
    <t>套</t>
    <phoneticPr fontId="2" type="noConversion"/>
  </si>
  <si>
    <t>出口控制机</t>
    <phoneticPr fontId="2" type="noConversion"/>
  </si>
  <si>
    <t>台</t>
    <phoneticPr fontId="2" type="noConversion"/>
  </si>
  <si>
    <t>台</t>
    <phoneticPr fontId="2" type="noConversion"/>
  </si>
  <si>
    <t>台</t>
    <phoneticPr fontId="2" type="noConversion"/>
  </si>
  <si>
    <t>智能道闸</t>
    <phoneticPr fontId="2" type="noConversion"/>
  </si>
  <si>
    <t>卡口专用高速摄像机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</si>
  <si>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</si>
  <si>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</si>
  <si>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</si>
  <si>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直接费</t>
    <phoneticPr fontId="2" type="noConversion"/>
  </si>
  <si>
    <t>税金：A*6%</t>
    <phoneticPr fontId="2" type="noConversion"/>
  </si>
  <si>
    <t>合计：A+B</t>
    <phoneticPr fontId="2" type="noConversion"/>
  </si>
  <si>
    <t>直接费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</si>
  <si>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</si>
  <si>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</si>
  <si>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</si>
  <si>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r>
      <rPr>
        <sz val="11"/>
        <color theme="1"/>
        <rFont val="宋体"/>
        <family val="3"/>
        <charset val="134"/>
      </rPr>
      <t>税金（</t>
    </r>
    <r>
      <rPr>
        <sz val="11"/>
        <color theme="1"/>
        <rFont val="等线"/>
        <family val="2"/>
        <scheme val="minor"/>
      </rPr>
      <t>6%</t>
    </r>
    <r>
      <rPr>
        <sz val="11"/>
        <color theme="1"/>
        <rFont val="宋体"/>
        <family val="3"/>
        <charset val="134"/>
      </rPr>
      <t>）</t>
    </r>
    <phoneticPr fontId="2" type="noConversion"/>
  </si>
  <si>
    <t>安装调试费</t>
    <phoneticPr fontId="2" type="noConversion"/>
  </si>
  <si>
    <t>合计：A+B+C</t>
    <phoneticPr fontId="2" type="noConversion"/>
  </si>
  <si>
    <t>入口设备</t>
    <phoneticPr fontId="2" type="noConversion"/>
  </si>
  <si>
    <t>出口设备</t>
    <phoneticPr fontId="2" type="noConversion"/>
  </si>
  <si>
    <t>大手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</si>
  <si>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</si>
  <si>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</si>
  <si>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</si>
  <si>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直接费</t>
    <phoneticPr fontId="2" type="noConversion"/>
  </si>
  <si>
    <t>税金：A*6%</t>
    <phoneticPr fontId="2" type="noConversion"/>
  </si>
  <si>
    <t>合计：A+B</t>
    <phoneticPr fontId="2" type="noConversion"/>
  </si>
  <si>
    <t>监控网桥</t>
    <phoneticPr fontId="2" type="noConversion"/>
  </si>
  <si>
    <t>序号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</si>
  <si>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</si>
  <si>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</si>
  <si>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</si>
  <si>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直接费</t>
    <phoneticPr fontId="2" type="noConversion"/>
  </si>
  <si>
    <t>总价：A+B</t>
    <phoneticPr fontId="2" type="noConversion"/>
  </si>
  <si>
    <t>监控</t>
    <phoneticPr fontId="2" type="noConversion"/>
  </si>
  <si>
    <t>道闸</t>
    <phoneticPr fontId="2" type="noConversion"/>
  </si>
  <si>
    <t>厦门市第三医院一二期报警系统</t>
    <phoneticPr fontId="2" type="noConversion"/>
  </si>
  <si>
    <t>厦门市第三医院道闸</t>
    <phoneticPr fontId="2" type="noConversion"/>
  </si>
  <si>
    <r>
      <t>一、</t>
    </r>
    <r>
      <rPr>
        <b/>
        <sz val="12"/>
        <color theme="1"/>
        <rFont val="宋体"/>
        <family val="3"/>
        <charset val="134"/>
      </rPr>
      <t>食堂一进一出共2台； 三期地下室车库，两进三出共5台</t>
    </r>
  </si>
  <si>
    <t>二、东门一进一出共2台；急诊前后台2台；液压氧气罐处2台；一二期地下车库一进一出2台；西岗一进一出共2台</t>
    <phoneticPr fontId="2" type="noConversion"/>
  </si>
  <si>
    <t>三、 车队处1台；西岗摩托车停车场一进一出2台</t>
    <phoneticPr fontId="2" type="noConversion"/>
  </si>
  <si>
    <t/>
  </si>
  <si>
    <t>一、前端</t>
  </si>
  <si>
    <t>1</t>
  </si>
  <si>
    <t>杭州/大华</t>
  </si>
  <si>
    <t>9</t>
  </si>
  <si>
    <t>2</t>
  </si>
  <si>
    <t>400万高清红外半球</t>
  </si>
  <si>
    <t>DH-IPC-HDW5436C</t>
    <phoneticPr fontId="3" type="noConversion"/>
  </si>
  <si>
    <t>110</t>
  </si>
  <si>
    <t>3</t>
  </si>
  <si>
    <t>400万高清红外枪机</t>
  </si>
  <si>
    <t>32</t>
  </si>
  <si>
    <t>4</t>
  </si>
  <si>
    <t>高清红外高速球</t>
  </si>
  <si>
    <t>DH-SD-6A9230U-HN</t>
    <phoneticPr fontId="3" type="noConversion"/>
  </si>
  <si>
    <t>5</t>
  </si>
  <si>
    <t>拾音器</t>
  </si>
  <si>
    <t>快鱼</t>
  </si>
  <si>
    <t>C系列</t>
  </si>
  <si>
    <t>14</t>
  </si>
  <si>
    <t>6</t>
  </si>
  <si>
    <t>电源适配器(拾音器用）</t>
  </si>
  <si>
    <t>DC12V/1.5A</t>
  </si>
  <si>
    <t>7</t>
  </si>
  <si>
    <t>电源适配器(球机）</t>
  </si>
  <si>
    <t>AC24V/2A</t>
  </si>
  <si>
    <t>8</t>
  </si>
  <si>
    <t>无线网桥（电梯监控专用）</t>
  </si>
  <si>
    <t>接入层24口POE交换机</t>
  </si>
  <si>
    <t>RG-S3760E-24P</t>
  </si>
  <si>
    <t>10</t>
  </si>
  <si>
    <t>千兆多模光模块</t>
  </si>
  <si>
    <t>Mini-GBIC-SX</t>
  </si>
  <si>
    <t>二、管理中心</t>
  </si>
  <si>
    <t>11</t>
  </si>
  <si>
    <t>32路高清NVR</t>
  </si>
  <si>
    <t>DH-NVR5832-4K</t>
    <phoneticPr fontId="3" type="noConversion"/>
  </si>
  <si>
    <t>12</t>
  </si>
  <si>
    <t>监控专用硬盘</t>
  </si>
  <si>
    <t>希捷</t>
  </si>
  <si>
    <t>ST4000VX000</t>
  </si>
  <si>
    <t>块</t>
  </si>
  <si>
    <t>40</t>
  </si>
  <si>
    <t>13</t>
  </si>
  <si>
    <t>网络视频存储服务器（备份医生办公室及护士站监控用，保存3年）</t>
  </si>
  <si>
    <t>DH-EVS5036S-R</t>
    <phoneticPr fontId="3" type="noConversion"/>
  </si>
  <si>
    <t>监控专用硬盘（备份医生办公室及护士站监控用，保存3年）</t>
  </si>
  <si>
    <t>ST6000VX0001</t>
  </si>
  <si>
    <t>15</t>
  </si>
  <si>
    <t>16</t>
  </si>
  <si>
    <t>17</t>
  </si>
  <si>
    <t>18</t>
  </si>
  <si>
    <t>24口千兆交换机</t>
  </si>
  <si>
    <t>RG-S2928G-E</t>
  </si>
  <si>
    <t>19</t>
  </si>
  <si>
    <t>流媒体服务器</t>
  </si>
  <si>
    <t>DH-DSS-U750-S16D</t>
    <phoneticPr fontId="3" type="noConversion"/>
  </si>
  <si>
    <t>20</t>
  </si>
  <si>
    <t>智慧医疗管理平台软件</t>
  </si>
  <si>
    <t>DSS-PRO</t>
    <phoneticPr fontId="3" type="noConversion"/>
  </si>
  <si>
    <t>21</t>
  </si>
  <si>
    <t>管理客户端</t>
  </si>
  <si>
    <t>DELL</t>
  </si>
  <si>
    <t>Optiplex 3046MT（商用机）</t>
  </si>
  <si>
    <t>22</t>
  </si>
  <si>
    <t>控制键盘</t>
  </si>
  <si>
    <t>DH-NKB3000</t>
    <phoneticPr fontId="3" type="noConversion"/>
  </si>
  <si>
    <t>23</t>
  </si>
  <si>
    <t>9路高清解码器</t>
  </si>
  <si>
    <t>DH-NVD1205DH-4K</t>
    <phoneticPr fontId="3" type="noConversion"/>
  </si>
  <si>
    <t>24</t>
  </si>
  <si>
    <t>55寸超窄边液晶拼接单元</t>
  </si>
  <si>
    <t>DHL550UCM-ES</t>
    <phoneticPr fontId="3" type="noConversion"/>
  </si>
  <si>
    <t>一、病房探视管理系统（五层至十一层医生电梯大堂入口、住院部电梯大堂入口，污梯电梯大堂入口。共 28 套门禁）</t>
  </si>
  <si>
    <t>彩色可视门前门禁机</t>
  </si>
  <si>
    <t xml:space="preserve">珠海竞争 </t>
  </si>
  <si>
    <t xml:space="preserve">SAC651(C）-Q </t>
    <phoneticPr fontId="3" type="noConversion"/>
  </si>
  <si>
    <t>专用门口机电源</t>
  </si>
  <si>
    <t xml:space="preserve">SD3(B)-N </t>
    <phoneticPr fontId="3" type="noConversion"/>
  </si>
  <si>
    <t>多门出入管理器</t>
  </si>
  <si>
    <t xml:space="preserve">TD3(B)-4F </t>
    <phoneticPr fontId="3" type="noConversion"/>
  </si>
  <si>
    <t>7寸彩色可视室内机</t>
  </si>
  <si>
    <t xml:space="preserve">珠海竞争 </t>
    <phoneticPr fontId="3" type="noConversion"/>
  </si>
  <si>
    <t xml:space="preserve">SM320(C)-JV </t>
    <phoneticPr fontId="3" type="noConversion"/>
  </si>
  <si>
    <t>七</t>
  </si>
  <si>
    <t>7、离线式电子巡更系统</t>
  </si>
  <si>
    <t>一、 前端部分</t>
  </si>
  <si>
    <t>中控</t>
  </si>
  <si>
    <t>KD-500</t>
  </si>
  <si>
    <t>信息钮</t>
  </si>
  <si>
    <t>87</t>
  </si>
  <si>
    <t>二、中心设备</t>
  </si>
  <si>
    <t>巡更棒</t>
  </si>
  <si>
    <t>中控</t>
    <phoneticPr fontId="3" type="noConversion"/>
  </si>
  <si>
    <t>Z-6200C</t>
    <phoneticPr fontId="3" type="noConversion"/>
  </si>
  <si>
    <t>人名钮</t>
  </si>
  <si>
    <t>KR-500</t>
  </si>
  <si>
    <t>电子巡查系统控制器</t>
  </si>
  <si>
    <t>ZKLINE</t>
  </si>
  <si>
    <t>巡更管理软件</t>
  </si>
  <si>
    <t>V5.0</t>
  </si>
  <si>
    <t>管理中心电脑</t>
  </si>
  <si>
    <t>一</t>
  </si>
  <si>
    <t>监控系统</t>
    <phoneticPr fontId="3" type="noConversion"/>
  </si>
  <si>
    <t>400万高清红外半球</t>
    <phoneticPr fontId="3" type="noConversion"/>
  </si>
  <si>
    <t>一</t>
    <phoneticPr fontId="3" type="noConversion"/>
  </si>
  <si>
    <t>新增设备部分</t>
    <phoneticPr fontId="3" type="noConversion"/>
  </si>
  <si>
    <t>400万高清红外半球（带拾音输入）</t>
    <phoneticPr fontId="3" type="noConversion"/>
  </si>
  <si>
    <t>室内高速球机</t>
    <phoneticPr fontId="3" type="noConversion"/>
  </si>
  <si>
    <t>DH-SD-6C3230UE-HN</t>
    <phoneticPr fontId="3" type="noConversion"/>
  </si>
  <si>
    <t>球机电源适配器</t>
    <phoneticPr fontId="6" type="noConversion"/>
  </si>
  <si>
    <t>定制</t>
    <phoneticPr fontId="6" type="noConversion"/>
  </si>
  <si>
    <t>个</t>
    <phoneticPr fontId="6" type="noConversion"/>
  </si>
  <si>
    <t>球机支架</t>
    <phoneticPr fontId="6" type="noConversion"/>
  </si>
  <si>
    <t>拾音器</t>
    <phoneticPr fontId="3" type="noConversion"/>
  </si>
  <si>
    <t>DH-HSA200</t>
    <phoneticPr fontId="3" type="noConversion"/>
  </si>
  <si>
    <t>拾音器电源</t>
    <phoneticPr fontId="3" type="noConversion"/>
  </si>
  <si>
    <t>DH-PFM321</t>
    <phoneticPr fontId="3" type="noConversion"/>
  </si>
  <si>
    <t>开关</t>
    <phoneticPr fontId="3" type="noConversion"/>
  </si>
  <si>
    <t>86型</t>
    <phoneticPr fontId="3" type="noConversion"/>
  </si>
  <si>
    <t>个</t>
    <phoneticPr fontId="3" type="noConversion"/>
  </si>
  <si>
    <t>开关电源</t>
    <phoneticPr fontId="6" type="noConversion"/>
  </si>
  <si>
    <t>DC12V10A</t>
    <phoneticPr fontId="6" type="noConversion"/>
  </si>
  <si>
    <t>双鉴入侵探测器</t>
    <phoneticPr fontId="3" type="noConversion"/>
  </si>
  <si>
    <t>艾礼安</t>
    <phoneticPr fontId="3" type="noConversion"/>
  </si>
  <si>
    <t>EAP-15TC</t>
    <phoneticPr fontId="3" type="noConversion"/>
  </si>
  <si>
    <t>报警分机（含布撤防+声光报警）</t>
    <phoneticPr fontId="3" type="noConversion"/>
  </si>
  <si>
    <t>AL-7480-8E</t>
    <phoneticPr fontId="3" type="noConversion"/>
  </si>
  <si>
    <t>IP网络联网报警分机</t>
    <phoneticPr fontId="3" type="noConversion"/>
  </si>
  <si>
    <t>报警分机电源</t>
    <phoneticPr fontId="3" type="noConversion"/>
  </si>
  <si>
    <t>DC12V2A</t>
    <phoneticPr fontId="3" type="noConversion"/>
  </si>
  <si>
    <t>套</t>
    <phoneticPr fontId="3" type="noConversion"/>
  </si>
  <si>
    <t>手动报警按钮</t>
    <phoneticPr fontId="3" type="noConversion"/>
  </si>
  <si>
    <t>AL-01A</t>
    <phoneticPr fontId="3" type="noConversion"/>
  </si>
  <si>
    <t>网络型报警主机</t>
    <phoneticPr fontId="3" type="noConversion"/>
  </si>
  <si>
    <t>AL-7480E</t>
    <phoneticPr fontId="3" type="noConversion"/>
  </si>
  <si>
    <t>中文液晶键盘</t>
    <phoneticPr fontId="3" type="noConversion"/>
  </si>
  <si>
    <t>AL-730</t>
    <phoneticPr fontId="3" type="noConversion"/>
  </si>
  <si>
    <t>报警管理软件</t>
    <phoneticPr fontId="6" type="noConversion"/>
  </si>
  <si>
    <t>AL-2008S</t>
    <phoneticPr fontId="6" type="noConversion"/>
  </si>
  <si>
    <t>套</t>
    <phoneticPr fontId="6" type="noConversion"/>
  </si>
  <si>
    <t>GPRS模块</t>
    <phoneticPr fontId="3" type="noConversion"/>
  </si>
  <si>
    <t>AL-7400G</t>
    <phoneticPr fontId="3" type="noConversion"/>
  </si>
  <si>
    <t>主机后备电池</t>
    <phoneticPr fontId="3" type="noConversion"/>
  </si>
  <si>
    <t>AL-12V/7AH</t>
    <phoneticPr fontId="3" type="noConversion"/>
  </si>
  <si>
    <t>声光警号</t>
    <phoneticPr fontId="3" type="noConversion"/>
  </si>
  <si>
    <t>AL-103</t>
    <phoneticPr fontId="3" type="noConversion"/>
  </si>
  <si>
    <t>六类跳线（2米）</t>
    <phoneticPr fontId="3" type="noConversion"/>
  </si>
  <si>
    <t>北讯</t>
    <phoneticPr fontId="6" type="noConversion"/>
  </si>
  <si>
    <t>NORDC6#2</t>
    <phoneticPr fontId="3" type="noConversion"/>
  </si>
  <si>
    <t>条</t>
    <phoneticPr fontId="3" type="noConversion"/>
  </si>
  <si>
    <t>SIM卡</t>
    <phoneticPr fontId="3" type="noConversion"/>
  </si>
  <si>
    <t>中国移动</t>
    <phoneticPr fontId="3" type="noConversion"/>
  </si>
  <si>
    <t>张</t>
    <phoneticPr fontId="3" type="noConversion"/>
  </si>
  <si>
    <t>DH-IPC-HDW5436C</t>
  </si>
  <si>
    <t>RG-S2910C-24GT4SFP-UP-H（V3.0)</t>
  </si>
  <si>
    <t>网络视频存储服务器</t>
  </si>
  <si>
    <t>DH-EVS5036S-R</t>
  </si>
  <si>
    <t>监控专用硬盘(6T)</t>
  </si>
  <si>
    <t>DH-NVD1205DH-4I-4K</t>
  </si>
  <si>
    <t>DHL550UCM-ES</t>
  </si>
  <si>
    <t>1、高清数字监控系统（安保）</t>
    <phoneticPr fontId="2" type="noConversion"/>
  </si>
  <si>
    <t>一</t>
    <phoneticPr fontId="2" type="noConversion"/>
  </si>
  <si>
    <t>二</t>
    <phoneticPr fontId="2" type="noConversion"/>
  </si>
  <si>
    <t>2、门禁管理系统（呼叫系统）</t>
    <phoneticPr fontId="3" type="noConversion"/>
  </si>
  <si>
    <t>三</t>
    <phoneticPr fontId="3" type="noConversion"/>
  </si>
  <si>
    <t>3、4楼5楼高清数字监控系统（安保）增补</t>
    <phoneticPr fontId="3" type="noConversion"/>
  </si>
  <si>
    <t>4.一、二期及三期监控系统改造及存储容量调整</t>
    <phoneticPr fontId="2" type="noConversion"/>
  </si>
  <si>
    <t>四</t>
    <phoneticPr fontId="2" type="noConversion"/>
  </si>
  <si>
    <t>5、高清数字监控系统（安保）</t>
    <phoneticPr fontId="2" type="noConversion"/>
  </si>
  <si>
    <t>五</t>
    <phoneticPr fontId="2" type="noConversion"/>
  </si>
  <si>
    <t>三期</t>
    <phoneticPr fontId="2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</si>
</sst>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);[Red]\(0.00\)"/>
  </numFmts>
  <fonts count="31">
    <font>
      <sz val="11"/>
      <color theme="1"/>
      <name val="等线"/>
      <family val="2"/>
      <scheme val="minor"/>
    </font>
    <font>
      <b/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9"/>
      <name val="宋体"/>
      <family val="3"/>
      <charset val="134"/>
    </font>
    <font>
      <sz val="9"/>
      <name val="等线"/>
      <family val="3"/>
      <charset val="134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等线"/>
      <family val="2"/>
      <scheme val="minor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666666"/>
      <name val="宋体"/>
      <family val="3"/>
      <charset val="134"/>
    </font>
    <font>
      <sz val="12"/>
      <name val="Times New Roman"/>
      <family val="1"/>
    </font>
    <font>
      <sz val="12"/>
      <color theme="1"/>
      <name val="宋体"/>
      <family val="3"/>
      <charset val="134"/>
    </font>
    <font>
      <sz val="16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等线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color theme="1"/>
      <name val="宋体"/>
      <family val="3"/>
      <charset val="134"/>
    </font>
    <font>
      <b/>
      <sz val="12"/>
      <name val="等线"/>
      <family val="3"/>
      <charset val="134"/>
      <scheme val="minor"/>
    </font>
    <font>
      <b/>
      <sz val="1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18" fillId="0" borderId="0"/>
    <xf numFmtId="0" fontId="8" fillId="0" borderId="0">
      <alignment vertical="center"/>
    </xf>
    <xf numFmtId="0" fontId="18" fillId="0" borderId="0">
      <alignment vertical="center"/>
    </xf>
  </cellStyleXfs>
  <cellXfs count="139">
    <xf numFmtId="0" fontId="0" fillId="0" borderId="0" xfId="0"/>
    <xf numFmtId="0" fontId="0" fillId="0" borderId="4" xfId="0" applyBorder="1"/>
    <xf numFmtId="3" fontId="10" fillId="0" borderId="4" xfId="2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/>
    <xf numFmtId="0" fontId="1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43" fontId="13" fillId="0" borderId="4" xfId="0" applyNumberFormat="1" applyFont="1" applyBorder="1" applyAlignment="1">
      <alignment horizontal="center" vertical="center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vertical="center" wrapText="1"/>
    </xf>
    <xf numFmtId="0" fontId="17" fillId="0" borderId="4" xfId="0" applyFont="1" applyBorder="1"/>
    <xf numFmtId="0" fontId="15" fillId="0" borderId="4" xfId="0" applyFont="1" applyBorder="1"/>
    <xf numFmtId="176" fontId="15" fillId="0" borderId="4" xfId="0" applyNumberFormat="1" applyFont="1" applyBorder="1" applyAlignment="1">
      <alignment horizontal="right" vertical="center" wrapText="1"/>
    </xf>
    <xf numFmtId="176" fontId="15" fillId="0" borderId="4" xfId="0" applyNumberFormat="1" applyFont="1" applyBorder="1"/>
    <xf numFmtId="3" fontId="10" fillId="0" borderId="4" xfId="2" applyNumberFormat="1" applyFont="1" applyBorder="1" applyAlignment="1">
      <alignment vertical="center" wrapText="1"/>
    </xf>
    <xf numFmtId="3" fontId="10" fillId="0" borderId="4" xfId="2" applyNumberFormat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4" fontId="15" fillId="0" borderId="4" xfId="0" applyNumberFormat="1" applyFont="1" applyBorder="1"/>
    <xf numFmtId="0" fontId="0" fillId="0" borderId="4" xfId="0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43" fontId="5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Fill="1" applyBorder="1"/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wrapText="1"/>
    </xf>
    <xf numFmtId="176" fontId="0" fillId="0" borderId="4" xfId="0" applyNumberFormat="1" applyBorder="1" applyAlignment="1">
      <alignment wrapText="1"/>
    </xf>
    <xf numFmtId="0" fontId="22" fillId="0" borderId="4" xfId="0" applyFont="1" applyBorder="1" applyAlignment="1">
      <alignment horizontal="center" wrapText="1"/>
    </xf>
    <xf numFmtId="0" fontId="22" fillId="0" borderId="4" xfId="0" applyFont="1" applyBorder="1" applyAlignment="1">
      <alignment wrapText="1"/>
    </xf>
    <xf numFmtId="0" fontId="11" fillId="0" borderId="0" xfId="0" applyFont="1"/>
    <xf numFmtId="176" fontId="14" fillId="0" borderId="0" xfId="0" applyNumberFormat="1" applyFont="1"/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right" vertical="center" wrapText="1"/>
    </xf>
    <xf numFmtId="0" fontId="25" fillId="0" borderId="15" xfId="1" applyFont="1" applyBorder="1" applyAlignment="1">
      <alignment vertical="center" wrapText="1"/>
    </xf>
    <xf numFmtId="3" fontId="25" fillId="0" borderId="15" xfId="2" applyNumberFormat="1" applyFont="1" applyBorder="1" applyAlignment="1">
      <alignment vertical="center" wrapText="1"/>
    </xf>
    <xf numFmtId="0" fontId="13" fillId="0" borderId="0" xfId="0" applyFont="1"/>
    <xf numFmtId="0" fontId="27" fillId="0" borderId="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8" fillId="0" borderId="15" xfId="0" applyFont="1" applyBorder="1" applyAlignment="1">
      <alignment vertical="center" wrapText="1"/>
    </xf>
    <xf numFmtId="0" fontId="24" fillId="0" borderId="15" xfId="0" applyFont="1" applyBorder="1" applyAlignment="1">
      <alignment horizontal="left" vertical="center"/>
    </xf>
    <xf numFmtId="0" fontId="24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vertical="center" wrapText="1"/>
    </xf>
    <xf numFmtId="0" fontId="3" fillId="0" borderId="15" xfId="5" applyFont="1" applyBorder="1" applyAlignment="1">
      <alignment horizontal="left" vertical="center" wrapText="1"/>
    </xf>
    <xf numFmtId="0" fontId="30" fillId="0" borderId="1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5" xfId="1" applyFont="1" applyBorder="1" applyAlignment="1">
      <alignment horizontal="left" vertical="center" wrapText="1"/>
    </xf>
    <xf numFmtId="0" fontId="25" fillId="0" borderId="15" xfId="1" applyFont="1" applyBorder="1" applyAlignment="1">
      <alignment horizontal="center" vertical="center" wrapText="1"/>
    </xf>
    <xf numFmtId="3" fontId="25" fillId="0" borderId="15" xfId="2" applyNumberFormat="1" applyFont="1" applyBorder="1" applyAlignment="1">
      <alignment horizontal="left" vertical="center" wrapText="1"/>
    </xf>
    <xf numFmtId="3" fontId="25" fillId="0" borderId="15" xfId="2" applyNumberFormat="1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3" fillId="0" borderId="13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right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right" vertical="center" wrapText="1"/>
    </xf>
    <xf numFmtId="3" fontId="25" fillId="0" borderId="19" xfId="2" applyNumberFormat="1" applyFont="1" applyBorder="1" applyAlignment="1">
      <alignment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right" vertical="center" wrapText="1"/>
    </xf>
    <xf numFmtId="4" fontId="11" fillId="0" borderId="0" xfId="0" applyNumberFormat="1" applyFont="1"/>
    <xf numFmtId="0" fontId="1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1" fillId="0" borderId="4" xfId="0" applyFont="1" applyBorder="1" applyAlignment="1">
      <alignment horizontal="left" vertical="top"/>
    </xf>
    <xf numFmtId="0" fontId="20" fillId="0" borderId="4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9" fillId="0" borderId="4" xfId="0" applyFont="1" applyBorder="1" applyAlignment="1">
      <alignment horizontal="left" vertical="top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</cellXfs>
  <cellStyles count="6">
    <cellStyle name="常规" xfId="0" builtinId="0"/>
    <cellStyle name="常规 2" xfId="1"/>
    <cellStyle name="常规 7_宴会厅_1" xfId="2"/>
    <cellStyle name="常规_2监控" xfId="5"/>
    <cellStyle name="常规_Book1" xfId="4"/>
    <cellStyle name="样式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" name="Text Box 1143">
          <a:extLst>
            <a:ext uri="{FF2B5EF4-FFF2-40B4-BE49-F238E27FC236}">
              <a16:creationId xmlns:a16="http://schemas.microsoft.com/office/drawing/2014/main" xmlns="" id="{95AF4FC6-835E-4AAF-8D53-7D9E214B5E80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3" name="Text Box 1144">
          <a:extLst>
            <a:ext uri="{FF2B5EF4-FFF2-40B4-BE49-F238E27FC236}">
              <a16:creationId xmlns:a16="http://schemas.microsoft.com/office/drawing/2014/main" xmlns="" id="{9E81C824-113E-4097-88C7-206AF662726D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4" name="Text Box 1145">
          <a:extLst>
            <a:ext uri="{FF2B5EF4-FFF2-40B4-BE49-F238E27FC236}">
              <a16:creationId xmlns:a16="http://schemas.microsoft.com/office/drawing/2014/main" xmlns="" id="{7774010C-CF29-4D1E-8064-D2AFE9AA3CA9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5" name="Text Box 1146">
          <a:extLst>
            <a:ext uri="{FF2B5EF4-FFF2-40B4-BE49-F238E27FC236}">
              <a16:creationId xmlns:a16="http://schemas.microsoft.com/office/drawing/2014/main" xmlns="" id="{E2E023B9-6A2D-4BAF-BDB7-B2DA74FB26C8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6" name="Text Box 1147">
          <a:extLst>
            <a:ext uri="{FF2B5EF4-FFF2-40B4-BE49-F238E27FC236}">
              <a16:creationId xmlns:a16="http://schemas.microsoft.com/office/drawing/2014/main" xmlns="" id="{59C6D098-5F0A-4A70-92DF-0E8D322DCD50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7" name="Text Box 1148">
          <a:extLst>
            <a:ext uri="{FF2B5EF4-FFF2-40B4-BE49-F238E27FC236}">
              <a16:creationId xmlns:a16="http://schemas.microsoft.com/office/drawing/2014/main" xmlns="" id="{3BF13B32-C3B8-4C15-8C2B-ABFE77E60075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8" name="Text Box 68">
          <a:extLst>
            <a:ext uri="{FF2B5EF4-FFF2-40B4-BE49-F238E27FC236}">
              <a16:creationId xmlns:a16="http://schemas.microsoft.com/office/drawing/2014/main" xmlns="" id="{74003099-EEAE-48DE-8FC9-A99F9913D949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9" name="Text Box 1150">
          <a:extLst>
            <a:ext uri="{FF2B5EF4-FFF2-40B4-BE49-F238E27FC236}">
              <a16:creationId xmlns:a16="http://schemas.microsoft.com/office/drawing/2014/main" xmlns="" id="{F017711A-2C56-4DD3-8347-CA1CC6C878F9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0" name="Text Box 1151">
          <a:extLst>
            <a:ext uri="{FF2B5EF4-FFF2-40B4-BE49-F238E27FC236}">
              <a16:creationId xmlns:a16="http://schemas.microsoft.com/office/drawing/2014/main" xmlns="" id="{DB43E679-BB8B-4703-BBFA-0A99C6024690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1" name="Text Box 1152">
          <a:extLst>
            <a:ext uri="{FF2B5EF4-FFF2-40B4-BE49-F238E27FC236}">
              <a16:creationId xmlns:a16="http://schemas.microsoft.com/office/drawing/2014/main" xmlns="" id="{E8F70F53-ED6B-4190-9145-BB954BBF1061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2" name="Text Box 1153">
          <a:extLst>
            <a:ext uri="{FF2B5EF4-FFF2-40B4-BE49-F238E27FC236}">
              <a16:creationId xmlns:a16="http://schemas.microsoft.com/office/drawing/2014/main" xmlns="" id="{035223DD-06CA-4DC4-A46D-4241E9E75BD3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3" name="Text Box 1154">
          <a:extLst>
            <a:ext uri="{FF2B5EF4-FFF2-40B4-BE49-F238E27FC236}">
              <a16:creationId xmlns:a16="http://schemas.microsoft.com/office/drawing/2014/main" xmlns="" id="{28E357E4-3ED6-4C4E-A4CB-1D07BBA2B1DB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4" name="Text Box 1155">
          <a:extLst>
            <a:ext uri="{FF2B5EF4-FFF2-40B4-BE49-F238E27FC236}">
              <a16:creationId xmlns:a16="http://schemas.microsoft.com/office/drawing/2014/main" xmlns="" id="{711A607D-6D57-4BDE-BB6F-C77291166F2D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5" name="Text Box 1156">
          <a:extLst>
            <a:ext uri="{FF2B5EF4-FFF2-40B4-BE49-F238E27FC236}">
              <a16:creationId xmlns:a16="http://schemas.microsoft.com/office/drawing/2014/main" xmlns="" id="{A7426491-0A45-432F-A2F7-226E3CA1B076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6" name="Text Box 1157">
          <a:extLst>
            <a:ext uri="{FF2B5EF4-FFF2-40B4-BE49-F238E27FC236}">
              <a16:creationId xmlns:a16="http://schemas.microsoft.com/office/drawing/2014/main" xmlns="" id="{E0071DE9-B381-48D5-8783-98D87AB4B654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7" name="Text Box 1158">
          <a:extLst>
            <a:ext uri="{FF2B5EF4-FFF2-40B4-BE49-F238E27FC236}">
              <a16:creationId xmlns:a16="http://schemas.microsoft.com/office/drawing/2014/main" xmlns="" id="{4E3834D8-BDDF-4B41-9DFB-A5B76D2BEA34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8" name="Text Box 1159">
          <a:extLst>
            <a:ext uri="{FF2B5EF4-FFF2-40B4-BE49-F238E27FC236}">
              <a16:creationId xmlns:a16="http://schemas.microsoft.com/office/drawing/2014/main" xmlns="" id="{2B3D234E-201B-48AA-9BB7-0C333C26C1EE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9" name="Text Box 1160">
          <a:extLst>
            <a:ext uri="{FF2B5EF4-FFF2-40B4-BE49-F238E27FC236}">
              <a16:creationId xmlns:a16="http://schemas.microsoft.com/office/drawing/2014/main" xmlns="" id="{620EC363-DFFA-4B65-80E5-F062B5EC3A24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0" name="Text Box 1161">
          <a:extLst>
            <a:ext uri="{FF2B5EF4-FFF2-40B4-BE49-F238E27FC236}">
              <a16:creationId xmlns:a16="http://schemas.microsoft.com/office/drawing/2014/main" xmlns="" id="{84A1D66C-525C-4E0B-9D82-02D70556BCC3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1" name="Text Box 1162">
          <a:extLst>
            <a:ext uri="{FF2B5EF4-FFF2-40B4-BE49-F238E27FC236}">
              <a16:creationId xmlns:a16="http://schemas.microsoft.com/office/drawing/2014/main" xmlns="" id="{B33EA299-9106-4B8F-BFC0-2C0A8FA741DE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2" name="Text Box 1163">
          <a:extLst>
            <a:ext uri="{FF2B5EF4-FFF2-40B4-BE49-F238E27FC236}">
              <a16:creationId xmlns:a16="http://schemas.microsoft.com/office/drawing/2014/main" xmlns="" id="{144413F7-3436-4553-B0E8-37A4D4CA1B8B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3" name="Text Box 1164">
          <a:extLst>
            <a:ext uri="{FF2B5EF4-FFF2-40B4-BE49-F238E27FC236}">
              <a16:creationId xmlns:a16="http://schemas.microsoft.com/office/drawing/2014/main" xmlns="" id="{8F191C0B-43D7-4EE6-8FCB-E7CA731FDDFB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4" name="Text Box 1165">
          <a:extLst>
            <a:ext uri="{FF2B5EF4-FFF2-40B4-BE49-F238E27FC236}">
              <a16:creationId xmlns:a16="http://schemas.microsoft.com/office/drawing/2014/main" xmlns="" id="{60B2959F-8693-4C1D-B566-28938601ABAE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5" name="Text Box 1166">
          <a:extLst>
            <a:ext uri="{FF2B5EF4-FFF2-40B4-BE49-F238E27FC236}">
              <a16:creationId xmlns:a16="http://schemas.microsoft.com/office/drawing/2014/main" xmlns="" id="{A8059FA3-6045-4621-8564-40918DB7FAF1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6" name="Text Box 1167">
          <a:extLst>
            <a:ext uri="{FF2B5EF4-FFF2-40B4-BE49-F238E27FC236}">
              <a16:creationId xmlns:a16="http://schemas.microsoft.com/office/drawing/2014/main" xmlns="" id="{512CED2F-6EE5-4A3A-B127-CC54C86EA7D8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7" name="Text Box 1168">
          <a:extLst>
            <a:ext uri="{FF2B5EF4-FFF2-40B4-BE49-F238E27FC236}">
              <a16:creationId xmlns:a16="http://schemas.microsoft.com/office/drawing/2014/main" xmlns="" id="{1BE0A462-F3FF-4A56-B0F5-98322E45FB70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8" name="Text Box 1169">
          <a:extLst>
            <a:ext uri="{FF2B5EF4-FFF2-40B4-BE49-F238E27FC236}">
              <a16:creationId xmlns:a16="http://schemas.microsoft.com/office/drawing/2014/main" xmlns="" id="{11E0307B-2034-4845-B994-178189533176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9" name="Text Box 1171">
          <a:extLst>
            <a:ext uri="{FF2B5EF4-FFF2-40B4-BE49-F238E27FC236}">
              <a16:creationId xmlns:a16="http://schemas.microsoft.com/office/drawing/2014/main" xmlns="" id="{7FC48AB2-9ED4-4AEE-B888-D755BD7FFDA4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30" name="Text Box 1172">
          <a:extLst>
            <a:ext uri="{FF2B5EF4-FFF2-40B4-BE49-F238E27FC236}">
              <a16:creationId xmlns:a16="http://schemas.microsoft.com/office/drawing/2014/main" xmlns="" id="{FC9D889F-8D56-4610-B8AA-0837B77D5B96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31" name="Text Box 1173">
          <a:extLst>
            <a:ext uri="{FF2B5EF4-FFF2-40B4-BE49-F238E27FC236}">
              <a16:creationId xmlns:a16="http://schemas.microsoft.com/office/drawing/2014/main" xmlns="" id="{0993D7CB-A233-45A1-A6E4-F9F362AA0A99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32" name="Text Box 1174">
          <a:extLst>
            <a:ext uri="{FF2B5EF4-FFF2-40B4-BE49-F238E27FC236}">
              <a16:creationId xmlns:a16="http://schemas.microsoft.com/office/drawing/2014/main" xmlns="" id="{BFC17672-1E62-4F2B-9710-9EBDA2D150F7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33" name="Text Box 1175">
          <a:extLst>
            <a:ext uri="{FF2B5EF4-FFF2-40B4-BE49-F238E27FC236}">
              <a16:creationId xmlns:a16="http://schemas.microsoft.com/office/drawing/2014/main" xmlns="" id="{FFCC0FE5-E12F-4748-8B87-B1085304D771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34" name="Text Box 1176">
          <a:extLst>
            <a:ext uri="{FF2B5EF4-FFF2-40B4-BE49-F238E27FC236}">
              <a16:creationId xmlns:a16="http://schemas.microsoft.com/office/drawing/2014/main" xmlns="" id="{85FCF8AF-C6D3-4E3D-8AD1-62741F41AC8F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35" name="Text Box 1177">
          <a:extLst>
            <a:ext uri="{FF2B5EF4-FFF2-40B4-BE49-F238E27FC236}">
              <a16:creationId xmlns:a16="http://schemas.microsoft.com/office/drawing/2014/main" xmlns="" id="{D166AC60-6F7F-4C8B-B4D0-12869EEDA8ED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36" name="Text Box 1178">
          <a:extLst>
            <a:ext uri="{FF2B5EF4-FFF2-40B4-BE49-F238E27FC236}">
              <a16:creationId xmlns:a16="http://schemas.microsoft.com/office/drawing/2014/main" xmlns="" id="{96E02826-C917-46BA-B5A0-E9C87E82EFD9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37" name="Text Box 1179">
          <a:extLst>
            <a:ext uri="{FF2B5EF4-FFF2-40B4-BE49-F238E27FC236}">
              <a16:creationId xmlns:a16="http://schemas.microsoft.com/office/drawing/2014/main" xmlns="" id="{E274EE1B-6E1A-4590-A30B-56591B643389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38" name="Text Box 1143">
          <a:extLst>
            <a:ext uri="{FF2B5EF4-FFF2-40B4-BE49-F238E27FC236}">
              <a16:creationId xmlns:a16="http://schemas.microsoft.com/office/drawing/2014/main" xmlns="" id="{F0CD9CFA-2F31-4571-8C9A-4915B076ED85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39" name="Text Box 1144">
          <a:extLst>
            <a:ext uri="{FF2B5EF4-FFF2-40B4-BE49-F238E27FC236}">
              <a16:creationId xmlns:a16="http://schemas.microsoft.com/office/drawing/2014/main" xmlns="" id="{9D7B4997-A679-4E70-8E51-0D329C6E8D4B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40" name="Text Box 1145">
          <a:extLst>
            <a:ext uri="{FF2B5EF4-FFF2-40B4-BE49-F238E27FC236}">
              <a16:creationId xmlns:a16="http://schemas.microsoft.com/office/drawing/2014/main" xmlns="" id="{17A94D3A-E337-489D-9012-A5341370C109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41" name="Text Box 1146">
          <a:extLst>
            <a:ext uri="{FF2B5EF4-FFF2-40B4-BE49-F238E27FC236}">
              <a16:creationId xmlns:a16="http://schemas.microsoft.com/office/drawing/2014/main" xmlns="" id="{75432606-B931-496B-8445-68DE9BC8F42E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42" name="Text Box 1147">
          <a:extLst>
            <a:ext uri="{FF2B5EF4-FFF2-40B4-BE49-F238E27FC236}">
              <a16:creationId xmlns:a16="http://schemas.microsoft.com/office/drawing/2014/main" xmlns="" id="{A3DD3E0E-BEAF-4BFC-B23A-D241F7536368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43" name="Text Box 1148">
          <a:extLst>
            <a:ext uri="{FF2B5EF4-FFF2-40B4-BE49-F238E27FC236}">
              <a16:creationId xmlns:a16="http://schemas.microsoft.com/office/drawing/2014/main" xmlns="" id="{E1C9071F-76DA-4730-884E-4C40DBBECC30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44" name="Text Box 68">
          <a:extLst>
            <a:ext uri="{FF2B5EF4-FFF2-40B4-BE49-F238E27FC236}">
              <a16:creationId xmlns:a16="http://schemas.microsoft.com/office/drawing/2014/main" xmlns="" id="{D1FC7E21-A035-40E8-B89A-57DAB3F0EC59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45" name="Text Box 1150">
          <a:extLst>
            <a:ext uri="{FF2B5EF4-FFF2-40B4-BE49-F238E27FC236}">
              <a16:creationId xmlns:a16="http://schemas.microsoft.com/office/drawing/2014/main" xmlns="" id="{D4A94AF0-DE8A-4416-81AD-7C73AA136FDB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46" name="Text Box 1151">
          <a:extLst>
            <a:ext uri="{FF2B5EF4-FFF2-40B4-BE49-F238E27FC236}">
              <a16:creationId xmlns:a16="http://schemas.microsoft.com/office/drawing/2014/main" xmlns="" id="{F22A0359-4BC9-4256-9270-4B523D64126C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47" name="Text Box 1152">
          <a:extLst>
            <a:ext uri="{FF2B5EF4-FFF2-40B4-BE49-F238E27FC236}">
              <a16:creationId xmlns:a16="http://schemas.microsoft.com/office/drawing/2014/main" xmlns="" id="{ED41AE67-840E-49E7-A083-112DC901C7C2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48" name="Text Box 1153">
          <a:extLst>
            <a:ext uri="{FF2B5EF4-FFF2-40B4-BE49-F238E27FC236}">
              <a16:creationId xmlns:a16="http://schemas.microsoft.com/office/drawing/2014/main" xmlns="" id="{1F7EB3F5-1251-4D75-AAC1-0F0DB5ED3F69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49" name="Text Box 1154">
          <a:extLst>
            <a:ext uri="{FF2B5EF4-FFF2-40B4-BE49-F238E27FC236}">
              <a16:creationId xmlns:a16="http://schemas.microsoft.com/office/drawing/2014/main" xmlns="" id="{D9D3CBAB-2881-48A6-9D04-F25FC10BF0C5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50" name="Text Box 1155">
          <a:extLst>
            <a:ext uri="{FF2B5EF4-FFF2-40B4-BE49-F238E27FC236}">
              <a16:creationId xmlns:a16="http://schemas.microsoft.com/office/drawing/2014/main" xmlns="" id="{4581354A-356D-4CEE-8498-6BC325517D40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51" name="Text Box 1156">
          <a:extLst>
            <a:ext uri="{FF2B5EF4-FFF2-40B4-BE49-F238E27FC236}">
              <a16:creationId xmlns:a16="http://schemas.microsoft.com/office/drawing/2014/main" xmlns="" id="{00D1D02F-7D73-41D4-ABFB-D554F8B29024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52" name="Text Box 1157">
          <a:extLst>
            <a:ext uri="{FF2B5EF4-FFF2-40B4-BE49-F238E27FC236}">
              <a16:creationId xmlns:a16="http://schemas.microsoft.com/office/drawing/2014/main" xmlns="" id="{57D35274-7A4B-4021-A851-26321BADB5C3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53" name="Text Box 1158">
          <a:extLst>
            <a:ext uri="{FF2B5EF4-FFF2-40B4-BE49-F238E27FC236}">
              <a16:creationId xmlns:a16="http://schemas.microsoft.com/office/drawing/2014/main" xmlns="" id="{9E982084-1BF7-462B-97F0-269243BA351E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54" name="Text Box 1159">
          <a:extLst>
            <a:ext uri="{FF2B5EF4-FFF2-40B4-BE49-F238E27FC236}">
              <a16:creationId xmlns:a16="http://schemas.microsoft.com/office/drawing/2014/main" xmlns="" id="{3BDF067F-67D0-45AE-872E-3054050D42E4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55" name="Text Box 1160">
          <a:extLst>
            <a:ext uri="{FF2B5EF4-FFF2-40B4-BE49-F238E27FC236}">
              <a16:creationId xmlns:a16="http://schemas.microsoft.com/office/drawing/2014/main" xmlns="" id="{DF6A97F0-1BCF-46E4-AA3D-5ADB3EE08BE9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56" name="Text Box 1161">
          <a:extLst>
            <a:ext uri="{FF2B5EF4-FFF2-40B4-BE49-F238E27FC236}">
              <a16:creationId xmlns:a16="http://schemas.microsoft.com/office/drawing/2014/main" xmlns="" id="{B9574A54-C807-4CED-A57A-2341D11EA45D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57" name="Text Box 1162">
          <a:extLst>
            <a:ext uri="{FF2B5EF4-FFF2-40B4-BE49-F238E27FC236}">
              <a16:creationId xmlns:a16="http://schemas.microsoft.com/office/drawing/2014/main" xmlns="" id="{BBEC3F31-DA73-4D2F-97EA-E3C7E11746EA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58" name="Text Box 1163">
          <a:extLst>
            <a:ext uri="{FF2B5EF4-FFF2-40B4-BE49-F238E27FC236}">
              <a16:creationId xmlns:a16="http://schemas.microsoft.com/office/drawing/2014/main" xmlns="" id="{3B86EC5B-17FA-4ED5-967B-777BBCA0561E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59" name="Text Box 1164">
          <a:extLst>
            <a:ext uri="{FF2B5EF4-FFF2-40B4-BE49-F238E27FC236}">
              <a16:creationId xmlns:a16="http://schemas.microsoft.com/office/drawing/2014/main" xmlns="" id="{07D73AA9-7125-4D92-9750-1BFDFEE0F24D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60" name="Text Box 1165">
          <a:extLst>
            <a:ext uri="{FF2B5EF4-FFF2-40B4-BE49-F238E27FC236}">
              <a16:creationId xmlns:a16="http://schemas.microsoft.com/office/drawing/2014/main" xmlns="" id="{69F40999-7503-4E6B-9E2C-0CB1060A946D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61" name="Text Box 1166">
          <a:extLst>
            <a:ext uri="{FF2B5EF4-FFF2-40B4-BE49-F238E27FC236}">
              <a16:creationId xmlns:a16="http://schemas.microsoft.com/office/drawing/2014/main" xmlns="" id="{CEEA10C6-39FC-4369-9D6C-2ABF8936C865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62" name="Text Box 1167">
          <a:extLst>
            <a:ext uri="{FF2B5EF4-FFF2-40B4-BE49-F238E27FC236}">
              <a16:creationId xmlns:a16="http://schemas.microsoft.com/office/drawing/2014/main" xmlns="" id="{E1B7D462-BAF4-44BF-9C5D-66ADFDCAEC95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63" name="Text Box 1168">
          <a:extLst>
            <a:ext uri="{FF2B5EF4-FFF2-40B4-BE49-F238E27FC236}">
              <a16:creationId xmlns:a16="http://schemas.microsoft.com/office/drawing/2014/main" xmlns="" id="{2BEF5A7C-ABDD-430C-8F68-9D57CAA77B4B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64" name="Text Box 1169">
          <a:extLst>
            <a:ext uri="{FF2B5EF4-FFF2-40B4-BE49-F238E27FC236}">
              <a16:creationId xmlns:a16="http://schemas.microsoft.com/office/drawing/2014/main" xmlns="" id="{C1F0AA53-1991-4506-81EE-8FF0CD95B609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65" name="Text Box 1171">
          <a:extLst>
            <a:ext uri="{FF2B5EF4-FFF2-40B4-BE49-F238E27FC236}">
              <a16:creationId xmlns:a16="http://schemas.microsoft.com/office/drawing/2014/main" xmlns="" id="{F26CBEC4-4072-4F52-B5A0-EFB4291E27BD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66" name="Text Box 1172">
          <a:extLst>
            <a:ext uri="{FF2B5EF4-FFF2-40B4-BE49-F238E27FC236}">
              <a16:creationId xmlns:a16="http://schemas.microsoft.com/office/drawing/2014/main" xmlns="" id="{6A7497EB-64BB-4511-86A1-3E516B5A66B0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67" name="Text Box 1173">
          <a:extLst>
            <a:ext uri="{FF2B5EF4-FFF2-40B4-BE49-F238E27FC236}">
              <a16:creationId xmlns:a16="http://schemas.microsoft.com/office/drawing/2014/main" xmlns="" id="{1CBB7198-76CE-40CE-A449-CB12B6ADFF53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68" name="Text Box 1174">
          <a:extLst>
            <a:ext uri="{FF2B5EF4-FFF2-40B4-BE49-F238E27FC236}">
              <a16:creationId xmlns:a16="http://schemas.microsoft.com/office/drawing/2014/main" xmlns="" id="{FB821DE3-9C05-4841-A912-CF647BA2F8CB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69" name="Text Box 1175">
          <a:extLst>
            <a:ext uri="{FF2B5EF4-FFF2-40B4-BE49-F238E27FC236}">
              <a16:creationId xmlns:a16="http://schemas.microsoft.com/office/drawing/2014/main" xmlns="" id="{B236C88E-AC36-41CE-B6A4-5F6A276D10F3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70" name="Text Box 1176">
          <a:extLst>
            <a:ext uri="{FF2B5EF4-FFF2-40B4-BE49-F238E27FC236}">
              <a16:creationId xmlns:a16="http://schemas.microsoft.com/office/drawing/2014/main" xmlns="" id="{EFE10412-7054-43D4-93D1-03B557C4B5B9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71" name="Text Box 1177">
          <a:extLst>
            <a:ext uri="{FF2B5EF4-FFF2-40B4-BE49-F238E27FC236}">
              <a16:creationId xmlns:a16="http://schemas.microsoft.com/office/drawing/2014/main" xmlns="" id="{3DC9653C-4108-4031-8CDB-FB5C893E6430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72" name="Text Box 1178">
          <a:extLst>
            <a:ext uri="{FF2B5EF4-FFF2-40B4-BE49-F238E27FC236}">
              <a16:creationId xmlns:a16="http://schemas.microsoft.com/office/drawing/2014/main" xmlns="" id="{858A087F-AB82-43E3-8952-E6B514790CC1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73" name="Text Box 1179">
          <a:extLst>
            <a:ext uri="{FF2B5EF4-FFF2-40B4-BE49-F238E27FC236}">
              <a16:creationId xmlns:a16="http://schemas.microsoft.com/office/drawing/2014/main" xmlns="" id="{F7D0BDA2-F069-4139-83AA-23CA55DB05E8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74" name="Text Box 45">
          <a:extLst>
            <a:ext uri="{FF2B5EF4-FFF2-40B4-BE49-F238E27FC236}">
              <a16:creationId xmlns:a16="http://schemas.microsoft.com/office/drawing/2014/main" xmlns="" id="{F997048E-FB2A-4340-A9AF-91C4F92F67E6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75" name="Text Box 63">
          <a:extLst>
            <a:ext uri="{FF2B5EF4-FFF2-40B4-BE49-F238E27FC236}">
              <a16:creationId xmlns:a16="http://schemas.microsoft.com/office/drawing/2014/main" xmlns="" id="{544A5838-61BA-4ABE-8645-2FA68B956BF3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76" name="Text Box 64">
          <a:extLst>
            <a:ext uri="{FF2B5EF4-FFF2-40B4-BE49-F238E27FC236}">
              <a16:creationId xmlns:a16="http://schemas.microsoft.com/office/drawing/2014/main" xmlns="" id="{ECC00996-CE7C-41C8-A3F6-DD7D322B0897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77" name="Text Box 65">
          <a:extLst>
            <a:ext uri="{FF2B5EF4-FFF2-40B4-BE49-F238E27FC236}">
              <a16:creationId xmlns:a16="http://schemas.microsoft.com/office/drawing/2014/main" xmlns="" id="{8C97BA0C-9796-47B9-9424-7EBC26A74D47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78" name="Text Box 66">
          <a:extLst>
            <a:ext uri="{FF2B5EF4-FFF2-40B4-BE49-F238E27FC236}">
              <a16:creationId xmlns:a16="http://schemas.microsoft.com/office/drawing/2014/main" xmlns="" id="{595A57DF-E726-40FA-9B5B-92396244E41A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79" name="Text Box 67">
          <a:extLst>
            <a:ext uri="{FF2B5EF4-FFF2-40B4-BE49-F238E27FC236}">
              <a16:creationId xmlns:a16="http://schemas.microsoft.com/office/drawing/2014/main" xmlns="" id="{8F1B35BF-A25B-447A-B847-46F02E312F21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80" name="Text Box 68">
          <a:extLst>
            <a:ext uri="{FF2B5EF4-FFF2-40B4-BE49-F238E27FC236}">
              <a16:creationId xmlns:a16="http://schemas.microsoft.com/office/drawing/2014/main" xmlns="" id="{3E1BEA3E-2087-4B9F-947F-D4B9BBB82F53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81" name="Text Box 69">
          <a:extLst>
            <a:ext uri="{FF2B5EF4-FFF2-40B4-BE49-F238E27FC236}">
              <a16:creationId xmlns:a16="http://schemas.microsoft.com/office/drawing/2014/main" xmlns="" id="{E90B4D3E-3767-4AA8-A0C1-5F18D0A74E51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82" name="Text Box 77">
          <a:extLst>
            <a:ext uri="{FF2B5EF4-FFF2-40B4-BE49-F238E27FC236}">
              <a16:creationId xmlns:a16="http://schemas.microsoft.com/office/drawing/2014/main" xmlns="" id="{57007CFC-F809-4411-BEFF-8F5634F812A7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83" name="Text Box 45">
          <a:extLst>
            <a:ext uri="{FF2B5EF4-FFF2-40B4-BE49-F238E27FC236}">
              <a16:creationId xmlns:a16="http://schemas.microsoft.com/office/drawing/2014/main" xmlns="" id="{28697F75-3C1B-4473-93FC-F285CB3AB4A3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84" name="Text Box 63">
          <a:extLst>
            <a:ext uri="{FF2B5EF4-FFF2-40B4-BE49-F238E27FC236}">
              <a16:creationId xmlns:a16="http://schemas.microsoft.com/office/drawing/2014/main" xmlns="" id="{50427771-B05B-4E6C-B818-F79A09802238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85" name="Text Box 64">
          <a:extLst>
            <a:ext uri="{FF2B5EF4-FFF2-40B4-BE49-F238E27FC236}">
              <a16:creationId xmlns:a16="http://schemas.microsoft.com/office/drawing/2014/main" xmlns="" id="{00386902-7768-4FCD-B00A-43EB2F66206D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86" name="Text Box 65">
          <a:extLst>
            <a:ext uri="{FF2B5EF4-FFF2-40B4-BE49-F238E27FC236}">
              <a16:creationId xmlns:a16="http://schemas.microsoft.com/office/drawing/2014/main" xmlns="" id="{3E9CFAF1-634C-4FA3-83BC-486E61144AE7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87" name="Text Box 66">
          <a:extLst>
            <a:ext uri="{FF2B5EF4-FFF2-40B4-BE49-F238E27FC236}">
              <a16:creationId xmlns:a16="http://schemas.microsoft.com/office/drawing/2014/main" xmlns="" id="{6E902CDD-4CF0-4A62-93F4-63031D10D2A1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88" name="Text Box 67">
          <a:extLst>
            <a:ext uri="{FF2B5EF4-FFF2-40B4-BE49-F238E27FC236}">
              <a16:creationId xmlns:a16="http://schemas.microsoft.com/office/drawing/2014/main" xmlns="" id="{4AD9DC72-01D5-4C88-8ABA-81D9294D6E0B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89" name="Text Box 68">
          <a:extLst>
            <a:ext uri="{FF2B5EF4-FFF2-40B4-BE49-F238E27FC236}">
              <a16:creationId xmlns:a16="http://schemas.microsoft.com/office/drawing/2014/main" xmlns="" id="{4613D33B-83E3-41D7-A522-0EE28263EC5A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90" name="Text Box 69">
          <a:extLst>
            <a:ext uri="{FF2B5EF4-FFF2-40B4-BE49-F238E27FC236}">
              <a16:creationId xmlns:a16="http://schemas.microsoft.com/office/drawing/2014/main" xmlns="" id="{C3061D73-3F75-4568-9706-51B4598FD255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91" name="Text Box 77">
          <a:extLst>
            <a:ext uri="{FF2B5EF4-FFF2-40B4-BE49-F238E27FC236}">
              <a16:creationId xmlns:a16="http://schemas.microsoft.com/office/drawing/2014/main" xmlns="" id="{86AC91E4-6282-48CF-8A76-61117C1ABC7A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92" name="Text Box 45">
          <a:extLst>
            <a:ext uri="{FF2B5EF4-FFF2-40B4-BE49-F238E27FC236}">
              <a16:creationId xmlns:a16="http://schemas.microsoft.com/office/drawing/2014/main" xmlns="" id="{5CBA2B77-1B69-4D85-92D6-C798F87F1910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93" name="Text Box 63">
          <a:extLst>
            <a:ext uri="{FF2B5EF4-FFF2-40B4-BE49-F238E27FC236}">
              <a16:creationId xmlns:a16="http://schemas.microsoft.com/office/drawing/2014/main" xmlns="" id="{103263A4-7CB9-4B46-9C02-0754238A6D5B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94" name="Text Box 64">
          <a:extLst>
            <a:ext uri="{FF2B5EF4-FFF2-40B4-BE49-F238E27FC236}">
              <a16:creationId xmlns:a16="http://schemas.microsoft.com/office/drawing/2014/main" xmlns="" id="{CAE3E831-53BC-431E-AFEE-2B196658A8B8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95" name="Text Box 65">
          <a:extLst>
            <a:ext uri="{FF2B5EF4-FFF2-40B4-BE49-F238E27FC236}">
              <a16:creationId xmlns:a16="http://schemas.microsoft.com/office/drawing/2014/main" xmlns="" id="{9C0C8F5D-BC0B-48BC-BC77-4668D5F7D104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96" name="Text Box 66">
          <a:extLst>
            <a:ext uri="{FF2B5EF4-FFF2-40B4-BE49-F238E27FC236}">
              <a16:creationId xmlns:a16="http://schemas.microsoft.com/office/drawing/2014/main" xmlns="" id="{3BBD2477-1DAE-4694-ACBC-E3D307C2D59F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97" name="Text Box 67">
          <a:extLst>
            <a:ext uri="{FF2B5EF4-FFF2-40B4-BE49-F238E27FC236}">
              <a16:creationId xmlns:a16="http://schemas.microsoft.com/office/drawing/2014/main" xmlns="" id="{D6345258-360A-47C1-A3CF-627D92104961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98" name="Text Box 68">
          <a:extLst>
            <a:ext uri="{FF2B5EF4-FFF2-40B4-BE49-F238E27FC236}">
              <a16:creationId xmlns:a16="http://schemas.microsoft.com/office/drawing/2014/main" xmlns="" id="{96658F76-BFEE-4014-A80A-A92D2F96A0E2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99" name="Text Box 69">
          <a:extLst>
            <a:ext uri="{FF2B5EF4-FFF2-40B4-BE49-F238E27FC236}">
              <a16:creationId xmlns:a16="http://schemas.microsoft.com/office/drawing/2014/main" xmlns="" id="{674D2A20-026C-43C5-8B25-40828D6D77B1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100" name="Text Box 77">
          <a:extLst>
            <a:ext uri="{FF2B5EF4-FFF2-40B4-BE49-F238E27FC236}">
              <a16:creationId xmlns:a16="http://schemas.microsoft.com/office/drawing/2014/main" xmlns="" id="{52412098-ADF7-4941-8CD6-A184545DBEF7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101" name="Text Box 45">
          <a:extLst>
            <a:ext uri="{FF2B5EF4-FFF2-40B4-BE49-F238E27FC236}">
              <a16:creationId xmlns:a16="http://schemas.microsoft.com/office/drawing/2014/main" xmlns="" id="{FDF888DA-82C4-4287-B758-C613A8C82B9E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102" name="Text Box 63">
          <a:extLst>
            <a:ext uri="{FF2B5EF4-FFF2-40B4-BE49-F238E27FC236}">
              <a16:creationId xmlns:a16="http://schemas.microsoft.com/office/drawing/2014/main" xmlns="" id="{9501521B-0454-453D-98AF-640CBA41BB3A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103" name="Text Box 64">
          <a:extLst>
            <a:ext uri="{FF2B5EF4-FFF2-40B4-BE49-F238E27FC236}">
              <a16:creationId xmlns:a16="http://schemas.microsoft.com/office/drawing/2014/main" xmlns="" id="{2E15BDAD-697D-4D73-A325-B074F69FD76C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104" name="Text Box 65">
          <a:extLst>
            <a:ext uri="{FF2B5EF4-FFF2-40B4-BE49-F238E27FC236}">
              <a16:creationId xmlns:a16="http://schemas.microsoft.com/office/drawing/2014/main" xmlns="" id="{E8DA3FBA-6369-42DE-B95F-B36A896CD59A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105" name="Text Box 66">
          <a:extLst>
            <a:ext uri="{FF2B5EF4-FFF2-40B4-BE49-F238E27FC236}">
              <a16:creationId xmlns:a16="http://schemas.microsoft.com/office/drawing/2014/main" xmlns="" id="{41C5E18A-0342-4A48-AD0C-A72CA9D16843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106" name="Text Box 67">
          <a:extLst>
            <a:ext uri="{FF2B5EF4-FFF2-40B4-BE49-F238E27FC236}">
              <a16:creationId xmlns:a16="http://schemas.microsoft.com/office/drawing/2014/main" xmlns="" id="{50BD7674-F288-4BFF-ABD3-ABB25516E3A0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107" name="Text Box 68">
          <a:extLst>
            <a:ext uri="{FF2B5EF4-FFF2-40B4-BE49-F238E27FC236}">
              <a16:creationId xmlns:a16="http://schemas.microsoft.com/office/drawing/2014/main" xmlns="" id="{962A8288-6A5F-45DB-9EF4-7B693F8EF577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108" name="Text Box 69">
          <a:extLst>
            <a:ext uri="{FF2B5EF4-FFF2-40B4-BE49-F238E27FC236}">
              <a16:creationId xmlns:a16="http://schemas.microsoft.com/office/drawing/2014/main" xmlns="" id="{85997139-3F06-42A8-8F0F-AC7A105CE2D6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142875</xdr:rowOff>
    </xdr:to>
    <xdr:sp macro="" textlink="">
      <xdr:nvSpPr>
        <xdr:cNvPr id="109" name="Text Box 77">
          <a:extLst>
            <a:ext uri="{FF2B5EF4-FFF2-40B4-BE49-F238E27FC236}">
              <a16:creationId xmlns:a16="http://schemas.microsoft.com/office/drawing/2014/main" xmlns="" id="{5E5F9E15-060D-4FBA-9953-F9F574F885A1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10" name="Text Box 69">
          <a:extLst>
            <a:ext uri="{FF2B5EF4-FFF2-40B4-BE49-F238E27FC236}">
              <a16:creationId xmlns:a16="http://schemas.microsoft.com/office/drawing/2014/main" xmlns="" id="{0FAEA031-408F-42E7-8026-DDE23F336374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11" name="Text Box 1094">
          <a:extLst>
            <a:ext uri="{FF2B5EF4-FFF2-40B4-BE49-F238E27FC236}">
              <a16:creationId xmlns:a16="http://schemas.microsoft.com/office/drawing/2014/main" xmlns="" id="{28F807B3-3971-4E6F-9EDA-002D43AB4FE1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12" name="Text Box 1097">
          <a:extLst>
            <a:ext uri="{FF2B5EF4-FFF2-40B4-BE49-F238E27FC236}">
              <a16:creationId xmlns:a16="http://schemas.microsoft.com/office/drawing/2014/main" xmlns="" id="{08A64263-A383-4727-84E3-5C3D54DD70F3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13" name="Text Box 1098">
          <a:extLst>
            <a:ext uri="{FF2B5EF4-FFF2-40B4-BE49-F238E27FC236}">
              <a16:creationId xmlns:a16="http://schemas.microsoft.com/office/drawing/2014/main" xmlns="" id="{44347610-C6B9-4B95-917E-684A3F289343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14" name="Text Box 1099">
          <a:extLst>
            <a:ext uri="{FF2B5EF4-FFF2-40B4-BE49-F238E27FC236}">
              <a16:creationId xmlns:a16="http://schemas.microsoft.com/office/drawing/2014/main" xmlns="" id="{F2A9056A-501C-4B10-A79E-148A2634C70F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15" name="Text Box 45">
          <a:extLst>
            <a:ext uri="{FF2B5EF4-FFF2-40B4-BE49-F238E27FC236}">
              <a16:creationId xmlns:a16="http://schemas.microsoft.com/office/drawing/2014/main" xmlns="" id="{716DC9DE-9493-4C15-B8EF-CC45EC9BFA6B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16" name="Text Box 63">
          <a:extLst>
            <a:ext uri="{FF2B5EF4-FFF2-40B4-BE49-F238E27FC236}">
              <a16:creationId xmlns:a16="http://schemas.microsoft.com/office/drawing/2014/main" xmlns="" id="{F891E181-7CD4-48A4-B037-3D5CD5953C43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17" name="Text Box 64">
          <a:extLst>
            <a:ext uri="{FF2B5EF4-FFF2-40B4-BE49-F238E27FC236}">
              <a16:creationId xmlns:a16="http://schemas.microsoft.com/office/drawing/2014/main" xmlns="" id="{F0B74E8E-0D39-45F9-820F-45030D02C63C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18" name="Text Box 65">
          <a:extLst>
            <a:ext uri="{FF2B5EF4-FFF2-40B4-BE49-F238E27FC236}">
              <a16:creationId xmlns:a16="http://schemas.microsoft.com/office/drawing/2014/main" xmlns="" id="{0E827517-D1D9-4115-8980-FB05344D2EF2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19" name="Text Box 66">
          <a:extLst>
            <a:ext uri="{FF2B5EF4-FFF2-40B4-BE49-F238E27FC236}">
              <a16:creationId xmlns:a16="http://schemas.microsoft.com/office/drawing/2014/main" xmlns="" id="{4CE8A9D0-8586-4471-9623-96AEC2E368D1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20" name="Text Box 67">
          <a:extLst>
            <a:ext uri="{FF2B5EF4-FFF2-40B4-BE49-F238E27FC236}">
              <a16:creationId xmlns:a16="http://schemas.microsoft.com/office/drawing/2014/main" xmlns="" id="{A9912295-B8E1-4B19-AB8A-F9C1849B6722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21" name="Text Box 1110">
          <a:extLst>
            <a:ext uri="{FF2B5EF4-FFF2-40B4-BE49-F238E27FC236}">
              <a16:creationId xmlns:a16="http://schemas.microsoft.com/office/drawing/2014/main" xmlns="" id="{6A177AF5-CE2E-48C5-AB31-AE0D1F0AA1EC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22" name="Text Box 77">
          <a:extLst>
            <a:ext uri="{FF2B5EF4-FFF2-40B4-BE49-F238E27FC236}">
              <a16:creationId xmlns:a16="http://schemas.microsoft.com/office/drawing/2014/main" xmlns="" id="{C1AAFC09-000E-44B5-8262-8AEB789ACF72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23" name="Text Box 1122">
          <a:extLst>
            <a:ext uri="{FF2B5EF4-FFF2-40B4-BE49-F238E27FC236}">
              <a16:creationId xmlns:a16="http://schemas.microsoft.com/office/drawing/2014/main" xmlns="" id="{D321AE75-4EC9-4515-8635-2BFF00EDA20A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24" name="Text Box 1132">
          <a:extLst>
            <a:ext uri="{FF2B5EF4-FFF2-40B4-BE49-F238E27FC236}">
              <a16:creationId xmlns:a16="http://schemas.microsoft.com/office/drawing/2014/main" xmlns="" id="{6A69FDD8-7813-4ED3-A0CF-997ACBCABE38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25" name="Text Box 1139">
          <a:extLst>
            <a:ext uri="{FF2B5EF4-FFF2-40B4-BE49-F238E27FC236}">
              <a16:creationId xmlns:a16="http://schemas.microsoft.com/office/drawing/2014/main" xmlns="" id="{96856B1C-0322-4DF3-9FE9-6457A9A86222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26" name="Text Box 1140">
          <a:extLst>
            <a:ext uri="{FF2B5EF4-FFF2-40B4-BE49-F238E27FC236}">
              <a16:creationId xmlns:a16="http://schemas.microsoft.com/office/drawing/2014/main" xmlns="" id="{4C7C1EB8-F5F0-41A1-8D21-E7A0BA108E10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27" name="Text Box 1141">
          <a:extLst>
            <a:ext uri="{FF2B5EF4-FFF2-40B4-BE49-F238E27FC236}">
              <a16:creationId xmlns:a16="http://schemas.microsoft.com/office/drawing/2014/main" xmlns="" id="{170F279D-EF9D-41A8-B682-AFF8240FC605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79</xdr:row>
      <xdr:rowOff>0</xdr:rowOff>
    </xdr:from>
    <xdr:ext cx="56939" cy="204671"/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xmlns="" id="{79BFA32F-4BF4-4408-87BF-E4D5E0735A4B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56939" cy="20467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56939" cy="204671"/>
    <xdr:sp macro="" textlink="">
      <xdr:nvSpPr>
        <xdr:cNvPr id="129" name="Text Box 10">
          <a:extLst>
            <a:ext uri="{FF2B5EF4-FFF2-40B4-BE49-F238E27FC236}">
              <a16:creationId xmlns:a16="http://schemas.microsoft.com/office/drawing/2014/main" xmlns="" id="{31376B1F-BBEE-41B7-A539-835492C41113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56939" cy="20467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56939" cy="204671"/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xmlns="" id="{420FBCC1-D64B-45E7-BC19-14D78E42D228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56939" cy="20467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56939" cy="204671"/>
    <xdr:sp macro="" textlink="">
      <xdr:nvSpPr>
        <xdr:cNvPr id="131" name="Text Box 5">
          <a:extLst>
            <a:ext uri="{FF2B5EF4-FFF2-40B4-BE49-F238E27FC236}">
              <a16:creationId xmlns:a16="http://schemas.microsoft.com/office/drawing/2014/main" xmlns="" id="{54D295AE-250F-4525-87E4-EE5A1B16D74B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56939" cy="20467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56939" cy="204671"/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xmlns="" id="{CC71AFC7-3201-4CF7-8C52-85AD4E5D239F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56939" cy="20467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56939" cy="204671"/>
    <xdr:sp macro="" textlink="">
      <xdr:nvSpPr>
        <xdr:cNvPr id="133" name="Text Box 10">
          <a:extLst>
            <a:ext uri="{FF2B5EF4-FFF2-40B4-BE49-F238E27FC236}">
              <a16:creationId xmlns:a16="http://schemas.microsoft.com/office/drawing/2014/main" xmlns="" id="{CCEE4F83-6805-4FA8-9A85-8320921C1E62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56939" cy="20467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56939" cy="204671"/>
    <xdr:sp macro="" textlink="">
      <xdr:nvSpPr>
        <xdr:cNvPr id="134" name="Text Box 3">
          <a:extLst>
            <a:ext uri="{FF2B5EF4-FFF2-40B4-BE49-F238E27FC236}">
              <a16:creationId xmlns:a16="http://schemas.microsoft.com/office/drawing/2014/main" xmlns="" id="{06E1AEDA-C99E-4BDF-97BE-10DEF3516340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56939" cy="20467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56939" cy="204671"/>
    <xdr:sp macro="" textlink="">
      <xdr:nvSpPr>
        <xdr:cNvPr id="135" name="Text Box 5">
          <a:extLst>
            <a:ext uri="{FF2B5EF4-FFF2-40B4-BE49-F238E27FC236}">
              <a16:creationId xmlns:a16="http://schemas.microsoft.com/office/drawing/2014/main" xmlns="" id="{1B1AFFE8-BD63-4055-8B25-ED688526338B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56939" cy="20467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56939" cy="204671"/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xmlns="" id="{DFEB62CC-5A99-46E3-A84A-9CD95162131F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56939" cy="20467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56939" cy="204671"/>
    <xdr:sp macro="" textlink="">
      <xdr:nvSpPr>
        <xdr:cNvPr id="137" name="Text Box 10">
          <a:extLst>
            <a:ext uri="{FF2B5EF4-FFF2-40B4-BE49-F238E27FC236}">
              <a16:creationId xmlns:a16="http://schemas.microsoft.com/office/drawing/2014/main" xmlns="" id="{C152F6B2-51B2-4189-A9E0-B7943F231410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56939" cy="20467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56939" cy="204671"/>
    <xdr:sp macro="" textlink="">
      <xdr:nvSpPr>
        <xdr:cNvPr id="138" name="Text Box 3">
          <a:extLst>
            <a:ext uri="{FF2B5EF4-FFF2-40B4-BE49-F238E27FC236}">
              <a16:creationId xmlns:a16="http://schemas.microsoft.com/office/drawing/2014/main" xmlns="" id="{89423DF7-6429-457F-8C1D-24D88156DD49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56939" cy="20467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56939" cy="204671"/>
    <xdr:sp macro="" textlink="">
      <xdr:nvSpPr>
        <xdr:cNvPr id="139" name="Text Box 5">
          <a:extLst>
            <a:ext uri="{FF2B5EF4-FFF2-40B4-BE49-F238E27FC236}">
              <a16:creationId xmlns:a16="http://schemas.microsoft.com/office/drawing/2014/main" xmlns="" id="{8664659F-FDD4-4B9F-8D53-542E7B7E21B8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56939" cy="20467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56939" cy="204671"/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xmlns="" id="{BBA12CD5-DA33-4D1A-805C-5708C8AFEAB7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56939" cy="20467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56939" cy="204671"/>
    <xdr:sp macro="" textlink="">
      <xdr:nvSpPr>
        <xdr:cNvPr id="141" name="Text Box 10">
          <a:extLst>
            <a:ext uri="{FF2B5EF4-FFF2-40B4-BE49-F238E27FC236}">
              <a16:creationId xmlns:a16="http://schemas.microsoft.com/office/drawing/2014/main" xmlns="" id="{2BB47DAF-2BB1-449A-B87F-91F11663AAE9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56939" cy="20467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56939" cy="204671"/>
    <xdr:sp macro="" textlink="">
      <xdr:nvSpPr>
        <xdr:cNvPr id="142" name="Text Box 5">
          <a:extLst>
            <a:ext uri="{FF2B5EF4-FFF2-40B4-BE49-F238E27FC236}">
              <a16:creationId xmlns:a16="http://schemas.microsoft.com/office/drawing/2014/main" xmlns="" id="{3F8A6B87-C6F1-419A-B94B-EF2CC4A314AC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56939" cy="20467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56939" cy="204671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xmlns="" id="{18DE6047-489A-46B0-B743-E0CC24D66C25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56939" cy="20467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56939" cy="204671"/>
    <xdr:sp macro="" textlink="">
      <xdr:nvSpPr>
        <xdr:cNvPr id="144" name="Text Box 3">
          <a:extLst>
            <a:ext uri="{FF2B5EF4-FFF2-40B4-BE49-F238E27FC236}">
              <a16:creationId xmlns:a16="http://schemas.microsoft.com/office/drawing/2014/main" xmlns="" id="{48E6DC5E-3AA2-42A2-832C-713A819A1C08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56939" cy="20467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56939" cy="204671"/>
    <xdr:sp macro="" textlink="">
      <xdr:nvSpPr>
        <xdr:cNvPr id="145" name="Text Box 5">
          <a:extLst>
            <a:ext uri="{FF2B5EF4-FFF2-40B4-BE49-F238E27FC236}">
              <a16:creationId xmlns:a16="http://schemas.microsoft.com/office/drawing/2014/main" xmlns="" id="{2456CE57-7793-41EC-A9AB-ED4859652BCA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56939" cy="20467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56939" cy="204671"/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xmlns="" id="{EF7E7F79-F057-4B18-B0CE-27309F0D5597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56939" cy="20467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56939" cy="204671"/>
    <xdr:sp macro="" textlink="">
      <xdr:nvSpPr>
        <xdr:cNvPr id="147" name="Text Box 10">
          <a:extLst>
            <a:ext uri="{FF2B5EF4-FFF2-40B4-BE49-F238E27FC236}">
              <a16:creationId xmlns:a16="http://schemas.microsoft.com/office/drawing/2014/main" xmlns="" id="{A9BEE43E-21F3-4706-ABE8-43CB5D43162A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56939" cy="20467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56939" cy="204671"/>
    <xdr:sp macro="" textlink="">
      <xdr:nvSpPr>
        <xdr:cNvPr id="148" name="Text Box 3">
          <a:extLst>
            <a:ext uri="{FF2B5EF4-FFF2-40B4-BE49-F238E27FC236}">
              <a16:creationId xmlns:a16="http://schemas.microsoft.com/office/drawing/2014/main" xmlns="" id="{74320FBC-1A26-4B28-9DCC-14E290A1C2AC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56939" cy="20467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56939" cy="204671"/>
    <xdr:sp macro="" textlink="">
      <xdr:nvSpPr>
        <xdr:cNvPr id="149" name="Text Box 5">
          <a:extLst>
            <a:ext uri="{FF2B5EF4-FFF2-40B4-BE49-F238E27FC236}">
              <a16:creationId xmlns:a16="http://schemas.microsoft.com/office/drawing/2014/main" xmlns="" id="{9052C644-D33D-4B39-9951-40F00A8029FE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56939" cy="20467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56939" cy="204671"/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xmlns="" id="{7622E58A-B9BF-4F57-8A32-36693628C8BA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56939" cy="20467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56939" cy="204671"/>
    <xdr:sp macro="" textlink="">
      <xdr:nvSpPr>
        <xdr:cNvPr id="151" name="Text Box 10">
          <a:extLst>
            <a:ext uri="{FF2B5EF4-FFF2-40B4-BE49-F238E27FC236}">
              <a16:creationId xmlns:a16="http://schemas.microsoft.com/office/drawing/2014/main" xmlns="" id="{6CDB338C-BD8D-43F8-938A-3C6C4D08F56A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56939" cy="20467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56939" cy="204671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xmlns="" id="{6A06075B-7127-4633-B482-4FAF5B840312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56939" cy="20467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56939" cy="204671"/>
    <xdr:sp macro="" textlink="">
      <xdr:nvSpPr>
        <xdr:cNvPr id="153" name="Text Box 5">
          <a:extLst>
            <a:ext uri="{FF2B5EF4-FFF2-40B4-BE49-F238E27FC236}">
              <a16:creationId xmlns:a16="http://schemas.microsoft.com/office/drawing/2014/main" xmlns="" id="{4A53F138-6786-461F-86BF-9B3C0E987461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56939" cy="20467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56939" cy="204671"/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xmlns="" id="{C9869AC3-48B7-4514-B544-C988FA64C524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56939" cy="20467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56939" cy="204671"/>
    <xdr:sp macro="" textlink="">
      <xdr:nvSpPr>
        <xdr:cNvPr id="155" name="Text Box 10">
          <a:extLst>
            <a:ext uri="{FF2B5EF4-FFF2-40B4-BE49-F238E27FC236}">
              <a16:creationId xmlns:a16="http://schemas.microsoft.com/office/drawing/2014/main" xmlns="" id="{20134BE8-A0E4-4E6C-918D-3065F09059C9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56939" cy="20467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56939" cy="204671"/>
    <xdr:sp macro="" textlink="">
      <xdr:nvSpPr>
        <xdr:cNvPr id="156" name="Text Box 3">
          <a:extLst>
            <a:ext uri="{FF2B5EF4-FFF2-40B4-BE49-F238E27FC236}">
              <a16:creationId xmlns:a16="http://schemas.microsoft.com/office/drawing/2014/main" xmlns="" id="{C0AD1609-853E-42F0-913C-9B63DDA7DD8C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56939" cy="20467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56939" cy="204671"/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xmlns="" id="{0D60977D-11CF-4589-BFCF-61053C6ACB49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56939" cy="20467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56939" cy="204671"/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xmlns="" id="{C117059F-3179-4614-809D-B5CD75AE5F40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56939" cy="204671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59" name="Text Box 69">
          <a:extLst>
            <a:ext uri="{FF2B5EF4-FFF2-40B4-BE49-F238E27FC236}">
              <a16:creationId xmlns:a16="http://schemas.microsoft.com/office/drawing/2014/main" xmlns="" id="{D482BB1D-4C1F-4828-8BB1-984B339F36E8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60" name="Text Box 1094">
          <a:extLst>
            <a:ext uri="{FF2B5EF4-FFF2-40B4-BE49-F238E27FC236}">
              <a16:creationId xmlns:a16="http://schemas.microsoft.com/office/drawing/2014/main" xmlns="" id="{572BFA5A-328A-49AB-99EC-01377FB50504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61" name="Text Box 1097">
          <a:extLst>
            <a:ext uri="{FF2B5EF4-FFF2-40B4-BE49-F238E27FC236}">
              <a16:creationId xmlns:a16="http://schemas.microsoft.com/office/drawing/2014/main" xmlns="" id="{05DCE283-644E-4813-A312-E10C9D66242C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62" name="Text Box 1098">
          <a:extLst>
            <a:ext uri="{FF2B5EF4-FFF2-40B4-BE49-F238E27FC236}">
              <a16:creationId xmlns:a16="http://schemas.microsoft.com/office/drawing/2014/main" xmlns="" id="{C851E1B1-8916-4C96-BF4C-D24616C8F2B9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63" name="Text Box 1099">
          <a:extLst>
            <a:ext uri="{FF2B5EF4-FFF2-40B4-BE49-F238E27FC236}">
              <a16:creationId xmlns:a16="http://schemas.microsoft.com/office/drawing/2014/main" xmlns="" id="{D78CAAAE-8D22-4BC5-8097-888C62E6E1AD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64" name="Text Box 45">
          <a:extLst>
            <a:ext uri="{FF2B5EF4-FFF2-40B4-BE49-F238E27FC236}">
              <a16:creationId xmlns:a16="http://schemas.microsoft.com/office/drawing/2014/main" xmlns="" id="{5AA753E3-BD33-4794-96B5-2061F812C2E2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65" name="Text Box 63">
          <a:extLst>
            <a:ext uri="{FF2B5EF4-FFF2-40B4-BE49-F238E27FC236}">
              <a16:creationId xmlns:a16="http://schemas.microsoft.com/office/drawing/2014/main" xmlns="" id="{93C9E2C1-47B6-4A6D-9346-DD0DCD6AE3DC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66" name="Text Box 64">
          <a:extLst>
            <a:ext uri="{FF2B5EF4-FFF2-40B4-BE49-F238E27FC236}">
              <a16:creationId xmlns:a16="http://schemas.microsoft.com/office/drawing/2014/main" xmlns="" id="{370E54DE-FA92-497A-8342-F8B4E15F1711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67" name="Text Box 65">
          <a:extLst>
            <a:ext uri="{FF2B5EF4-FFF2-40B4-BE49-F238E27FC236}">
              <a16:creationId xmlns:a16="http://schemas.microsoft.com/office/drawing/2014/main" xmlns="" id="{CB722150-F861-443D-96F5-2ECA518A2C6C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68" name="Text Box 66">
          <a:extLst>
            <a:ext uri="{FF2B5EF4-FFF2-40B4-BE49-F238E27FC236}">
              <a16:creationId xmlns:a16="http://schemas.microsoft.com/office/drawing/2014/main" xmlns="" id="{BA658E3E-F584-44E6-910B-89D5A46A98F8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69" name="Text Box 67">
          <a:extLst>
            <a:ext uri="{FF2B5EF4-FFF2-40B4-BE49-F238E27FC236}">
              <a16:creationId xmlns:a16="http://schemas.microsoft.com/office/drawing/2014/main" xmlns="" id="{0EF14A3F-CA01-40FA-98AC-06921A7A9742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70" name="Text Box 1110">
          <a:extLst>
            <a:ext uri="{FF2B5EF4-FFF2-40B4-BE49-F238E27FC236}">
              <a16:creationId xmlns:a16="http://schemas.microsoft.com/office/drawing/2014/main" xmlns="" id="{8B1309A1-758D-462E-A444-FE8873AFC743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71" name="Text Box 77">
          <a:extLst>
            <a:ext uri="{FF2B5EF4-FFF2-40B4-BE49-F238E27FC236}">
              <a16:creationId xmlns:a16="http://schemas.microsoft.com/office/drawing/2014/main" xmlns="" id="{C79BFEAA-DF39-4074-A73A-C93361737E56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72" name="Text Box 1122">
          <a:extLst>
            <a:ext uri="{FF2B5EF4-FFF2-40B4-BE49-F238E27FC236}">
              <a16:creationId xmlns:a16="http://schemas.microsoft.com/office/drawing/2014/main" xmlns="" id="{DDD652DD-F43A-4A01-B433-59B7BBC9397B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73" name="Text Box 1132">
          <a:extLst>
            <a:ext uri="{FF2B5EF4-FFF2-40B4-BE49-F238E27FC236}">
              <a16:creationId xmlns:a16="http://schemas.microsoft.com/office/drawing/2014/main" xmlns="" id="{742158E2-1F21-40A8-8DC4-FC172C157B49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74" name="Text Box 1139">
          <a:extLst>
            <a:ext uri="{FF2B5EF4-FFF2-40B4-BE49-F238E27FC236}">
              <a16:creationId xmlns:a16="http://schemas.microsoft.com/office/drawing/2014/main" xmlns="" id="{FE40788B-98CD-4B65-92E4-345D52668893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75" name="Text Box 1140">
          <a:extLst>
            <a:ext uri="{FF2B5EF4-FFF2-40B4-BE49-F238E27FC236}">
              <a16:creationId xmlns:a16="http://schemas.microsoft.com/office/drawing/2014/main" xmlns="" id="{86B12765-B610-4107-B9F7-7C4AB13B7A12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76" name="Text Box 1141">
          <a:extLst>
            <a:ext uri="{FF2B5EF4-FFF2-40B4-BE49-F238E27FC236}">
              <a16:creationId xmlns:a16="http://schemas.microsoft.com/office/drawing/2014/main" xmlns="" id="{37123891-E2B8-4A72-9B2C-10F1CB6A9882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77" name="Text Box 69">
          <a:extLst>
            <a:ext uri="{FF2B5EF4-FFF2-40B4-BE49-F238E27FC236}">
              <a16:creationId xmlns:a16="http://schemas.microsoft.com/office/drawing/2014/main" xmlns="" id="{3F835EE3-57D9-449B-87FF-D4A99E9E380E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78" name="Text Box 1094">
          <a:extLst>
            <a:ext uri="{FF2B5EF4-FFF2-40B4-BE49-F238E27FC236}">
              <a16:creationId xmlns:a16="http://schemas.microsoft.com/office/drawing/2014/main" xmlns="" id="{87D8581F-D901-4556-B0A1-A4DC30D19FE2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79" name="Text Box 1097">
          <a:extLst>
            <a:ext uri="{FF2B5EF4-FFF2-40B4-BE49-F238E27FC236}">
              <a16:creationId xmlns:a16="http://schemas.microsoft.com/office/drawing/2014/main" xmlns="" id="{5C06E00F-D4F9-406B-8A1A-F96EDBB42556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80" name="Text Box 1098">
          <a:extLst>
            <a:ext uri="{FF2B5EF4-FFF2-40B4-BE49-F238E27FC236}">
              <a16:creationId xmlns:a16="http://schemas.microsoft.com/office/drawing/2014/main" xmlns="" id="{FEC19F42-C126-4A94-B777-EAFD2ADBABD8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81" name="Text Box 1099">
          <a:extLst>
            <a:ext uri="{FF2B5EF4-FFF2-40B4-BE49-F238E27FC236}">
              <a16:creationId xmlns:a16="http://schemas.microsoft.com/office/drawing/2014/main" xmlns="" id="{E87C9A60-5A68-404B-AC86-2FFE09CEC24C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82" name="Text Box 45">
          <a:extLst>
            <a:ext uri="{FF2B5EF4-FFF2-40B4-BE49-F238E27FC236}">
              <a16:creationId xmlns:a16="http://schemas.microsoft.com/office/drawing/2014/main" xmlns="" id="{637CADF6-4253-4394-8398-5B1F60643566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83" name="Text Box 63">
          <a:extLst>
            <a:ext uri="{FF2B5EF4-FFF2-40B4-BE49-F238E27FC236}">
              <a16:creationId xmlns:a16="http://schemas.microsoft.com/office/drawing/2014/main" xmlns="" id="{2A87593B-E552-4AEE-B958-5BB8DA75F735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84" name="Text Box 64">
          <a:extLst>
            <a:ext uri="{FF2B5EF4-FFF2-40B4-BE49-F238E27FC236}">
              <a16:creationId xmlns:a16="http://schemas.microsoft.com/office/drawing/2014/main" xmlns="" id="{24A203BA-333D-4B7D-99E9-43BE887A5B7D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85" name="Text Box 65">
          <a:extLst>
            <a:ext uri="{FF2B5EF4-FFF2-40B4-BE49-F238E27FC236}">
              <a16:creationId xmlns:a16="http://schemas.microsoft.com/office/drawing/2014/main" xmlns="" id="{ACF36795-4645-4674-A0FC-ED2ED7D88AD8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86" name="Text Box 66">
          <a:extLst>
            <a:ext uri="{FF2B5EF4-FFF2-40B4-BE49-F238E27FC236}">
              <a16:creationId xmlns:a16="http://schemas.microsoft.com/office/drawing/2014/main" xmlns="" id="{46D6EF5A-6C02-49B9-AA8F-1224BA918AC0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87" name="Text Box 67">
          <a:extLst>
            <a:ext uri="{FF2B5EF4-FFF2-40B4-BE49-F238E27FC236}">
              <a16:creationId xmlns:a16="http://schemas.microsoft.com/office/drawing/2014/main" xmlns="" id="{59F7F3E3-6321-472C-90EC-12DA55271BDD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88" name="Text Box 1110">
          <a:extLst>
            <a:ext uri="{FF2B5EF4-FFF2-40B4-BE49-F238E27FC236}">
              <a16:creationId xmlns:a16="http://schemas.microsoft.com/office/drawing/2014/main" xmlns="" id="{DAEA0146-65A1-4A95-9661-97B8E40E1922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89" name="Text Box 77">
          <a:extLst>
            <a:ext uri="{FF2B5EF4-FFF2-40B4-BE49-F238E27FC236}">
              <a16:creationId xmlns:a16="http://schemas.microsoft.com/office/drawing/2014/main" xmlns="" id="{B5F37FBD-47F0-4DE7-8125-E643F8A5C8D7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90" name="Text Box 1122">
          <a:extLst>
            <a:ext uri="{FF2B5EF4-FFF2-40B4-BE49-F238E27FC236}">
              <a16:creationId xmlns:a16="http://schemas.microsoft.com/office/drawing/2014/main" xmlns="" id="{8C7F4BED-536F-47C8-91D5-3436F1DF96BB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91" name="Text Box 1132">
          <a:extLst>
            <a:ext uri="{FF2B5EF4-FFF2-40B4-BE49-F238E27FC236}">
              <a16:creationId xmlns:a16="http://schemas.microsoft.com/office/drawing/2014/main" xmlns="" id="{3FECE58A-556E-431A-98A4-78E2232325F6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92" name="Text Box 1139">
          <a:extLst>
            <a:ext uri="{FF2B5EF4-FFF2-40B4-BE49-F238E27FC236}">
              <a16:creationId xmlns:a16="http://schemas.microsoft.com/office/drawing/2014/main" xmlns="" id="{D9C20BB2-03A3-4A6E-A2B1-A401D6DD67EC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93" name="Text Box 1140">
          <a:extLst>
            <a:ext uri="{FF2B5EF4-FFF2-40B4-BE49-F238E27FC236}">
              <a16:creationId xmlns:a16="http://schemas.microsoft.com/office/drawing/2014/main" xmlns="" id="{E38AB460-0204-4DE3-A3F2-0008D6201531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94" name="Text Box 1141">
          <a:extLst>
            <a:ext uri="{FF2B5EF4-FFF2-40B4-BE49-F238E27FC236}">
              <a16:creationId xmlns:a16="http://schemas.microsoft.com/office/drawing/2014/main" xmlns="" id="{D2AFB880-7E74-4C6E-92F0-1551ACE39C38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95" name="Text Box 69">
          <a:extLst>
            <a:ext uri="{FF2B5EF4-FFF2-40B4-BE49-F238E27FC236}">
              <a16:creationId xmlns:a16="http://schemas.microsoft.com/office/drawing/2014/main" xmlns="" id="{BC50E620-0E7C-4C20-8778-94B97C8BF088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96" name="Text Box 1094">
          <a:extLst>
            <a:ext uri="{FF2B5EF4-FFF2-40B4-BE49-F238E27FC236}">
              <a16:creationId xmlns:a16="http://schemas.microsoft.com/office/drawing/2014/main" xmlns="" id="{C5310AB7-F725-4D4E-BD4B-3CF55EB8C6B8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97" name="Text Box 1097">
          <a:extLst>
            <a:ext uri="{FF2B5EF4-FFF2-40B4-BE49-F238E27FC236}">
              <a16:creationId xmlns:a16="http://schemas.microsoft.com/office/drawing/2014/main" xmlns="" id="{051E17CF-5F12-4FF9-AB9C-18381FA8B4F5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98" name="Text Box 1098">
          <a:extLst>
            <a:ext uri="{FF2B5EF4-FFF2-40B4-BE49-F238E27FC236}">
              <a16:creationId xmlns:a16="http://schemas.microsoft.com/office/drawing/2014/main" xmlns="" id="{C8D41090-9603-40F6-9B28-AC3AD5A6AA20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199" name="Text Box 1099">
          <a:extLst>
            <a:ext uri="{FF2B5EF4-FFF2-40B4-BE49-F238E27FC236}">
              <a16:creationId xmlns:a16="http://schemas.microsoft.com/office/drawing/2014/main" xmlns="" id="{913477F5-901C-4FE1-B0B3-F55D7F71A502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00" name="Text Box 45">
          <a:extLst>
            <a:ext uri="{FF2B5EF4-FFF2-40B4-BE49-F238E27FC236}">
              <a16:creationId xmlns:a16="http://schemas.microsoft.com/office/drawing/2014/main" xmlns="" id="{E05856FF-A6BE-4C1B-8C49-31EB1B73FAB3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01" name="Text Box 63">
          <a:extLst>
            <a:ext uri="{FF2B5EF4-FFF2-40B4-BE49-F238E27FC236}">
              <a16:creationId xmlns:a16="http://schemas.microsoft.com/office/drawing/2014/main" xmlns="" id="{8ADB1C1F-9114-4612-91EC-2652625EE698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02" name="Text Box 64">
          <a:extLst>
            <a:ext uri="{FF2B5EF4-FFF2-40B4-BE49-F238E27FC236}">
              <a16:creationId xmlns:a16="http://schemas.microsoft.com/office/drawing/2014/main" xmlns="" id="{FD33B1A5-347C-4285-BC48-9D4CAD69820C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03" name="Text Box 65">
          <a:extLst>
            <a:ext uri="{FF2B5EF4-FFF2-40B4-BE49-F238E27FC236}">
              <a16:creationId xmlns:a16="http://schemas.microsoft.com/office/drawing/2014/main" xmlns="" id="{E6448FD4-A3FC-42BE-9DBA-983EE188681E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04" name="Text Box 66">
          <a:extLst>
            <a:ext uri="{FF2B5EF4-FFF2-40B4-BE49-F238E27FC236}">
              <a16:creationId xmlns:a16="http://schemas.microsoft.com/office/drawing/2014/main" xmlns="" id="{F28D44CE-1656-4563-945B-57EA1B1F973B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05" name="Text Box 67">
          <a:extLst>
            <a:ext uri="{FF2B5EF4-FFF2-40B4-BE49-F238E27FC236}">
              <a16:creationId xmlns:a16="http://schemas.microsoft.com/office/drawing/2014/main" xmlns="" id="{D6E7F4FF-F490-47FE-818D-93615CE11BEF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06" name="Text Box 1110">
          <a:extLst>
            <a:ext uri="{FF2B5EF4-FFF2-40B4-BE49-F238E27FC236}">
              <a16:creationId xmlns:a16="http://schemas.microsoft.com/office/drawing/2014/main" xmlns="" id="{79BBE82F-D709-4D33-8800-604AAD0B4ED2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07" name="Text Box 77">
          <a:extLst>
            <a:ext uri="{FF2B5EF4-FFF2-40B4-BE49-F238E27FC236}">
              <a16:creationId xmlns:a16="http://schemas.microsoft.com/office/drawing/2014/main" xmlns="" id="{7EA4F14E-90D9-4AED-B0B6-4F36C4FA65C4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08" name="Text Box 1122">
          <a:extLst>
            <a:ext uri="{FF2B5EF4-FFF2-40B4-BE49-F238E27FC236}">
              <a16:creationId xmlns:a16="http://schemas.microsoft.com/office/drawing/2014/main" xmlns="" id="{F1E67843-3F5B-4BBA-BDC4-AFC8518B2036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09" name="Text Box 1132">
          <a:extLst>
            <a:ext uri="{FF2B5EF4-FFF2-40B4-BE49-F238E27FC236}">
              <a16:creationId xmlns:a16="http://schemas.microsoft.com/office/drawing/2014/main" xmlns="" id="{3115DAD9-1602-45EB-A3D8-B904C75D5956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10" name="Text Box 1139">
          <a:extLst>
            <a:ext uri="{FF2B5EF4-FFF2-40B4-BE49-F238E27FC236}">
              <a16:creationId xmlns:a16="http://schemas.microsoft.com/office/drawing/2014/main" xmlns="" id="{9F3EAB1F-9CED-461D-B5C7-54AEF85F1C3B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11" name="Text Box 1140">
          <a:extLst>
            <a:ext uri="{FF2B5EF4-FFF2-40B4-BE49-F238E27FC236}">
              <a16:creationId xmlns:a16="http://schemas.microsoft.com/office/drawing/2014/main" xmlns="" id="{7926A703-B323-4C0B-90FC-BFD26CA9402E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12" name="Text Box 1141">
          <a:extLst>
            <a:ext uri="{FF2B5EF4-FFF2-40B4-BE49-F238E27FC236}">
              <a16:creationId xmlns:a16="http://schemas.microsoft.com/office/drawing/2014/main" xmlns="" id="{0FA078C2-6892-49CA-BBB2-ED57B92CBFEC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13" name="Text Box 69">
          <a:extLst>
            <a:ext uri="{FF2B5EF4-FFF2-40B4-BE49-F238E27FC236}">
              <a16:creationId xmlns:a16="http://schemas.microsoft.com/office/drawing/2014/main" xmlns="" id="{700EC9A4-8CA0-496D-8F55-45D532B4ABD8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14" name="Text Box 1094">
          <a:extLst>
            <a:ext uri="{FF2B5EF4-FFF2-40B4-BE49-F238E27FC236}">
              <a16:creationId xmlns:a16="http://schemas.microsoft.com/office/drawing/2014/main" xmlns="" id="{A07BCAD7-448D-497B-A62F-5EABEA33C709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15" name="Text Box 1097">
          <a:extLst>
            <a:ext uri="{FF2B5EF4-FFF2-40B4-BE49-F238E27FC236}">
              <a16:creationId xmlns:a16="http://schemas.microsoft.com/office/drawing/2014/main" xmlns="" id="{08F5E04B-DD50-4D00-9FF3-667058188F97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16" name="Text Box 1098">
          <a:extLst>
            <a:ext uri="{FF2B5EF4-FFF2-40B4-BE49-F238E27FC236}">
              <a16:creationId xmlns:a16="http://schemas.microsoft.com/office/drawing/2014/main" xmlns="" id="{65E3A2E4-D76A-4E22-AB62-171A86D68D3E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17" name="Text Box 1099">
          <a:extLst>
            <a:ext uri="{FF2B5EF4-FFF2-40B4-BE49-F238E27FC236}">
              <a16:creationId xmlns:a16="http://schemas.microsoft.com/office/drawing/2014/main" xmlns="" id="{F9E0705F-C5B0-430B-91BD-C235B5D28284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18" name="Text Box 45">
          <a:extLst>
            <a:ext uri="{FF2B5EF4-FFF2-40B4-BE49-F238E27FC236}">
              <a16:creationId xmlns:a16="http://schemas.microsoft.com/office/drawing/2014/main" xmlns="" id="{19B057A2-627E-4D5E-8E26-484FEEEB7F44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19" name="Text Box 63">
          <a:extLst>
            <a:ext uri="{FF2B5EF4-FFF2-40B4-BE49-F238E27FC236}">
              <a16:creationId xmlns:a16="http://schemas.microsoft.com/office/drawing/2014/main" xmlns="" id="{8BD395B9-20C8-49D8-AC4C-298886EBB608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20" name="Text Box 64">
          <a:extLst>
            <a:ext uri="{FF2B5EF4-FFF2-40B4-BE49-F238E27FC236}">
              <a16:creationId xmlns:a16="http://schemas.microsoft.com/office/drawing/2014/main" xmlns="" id="{38F734E0-F88C-4E1D-9309-95229A0C49B8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21" name="Text Box 65">
          <a:extLst>
            <a:ext uri="{FF2B5EF4-FFF2-40B4-BE49-F238E27FC236}">
              <a16:creationId xmlns:a16="http://schemas.microsoft.com/office/drawing/2014/main" xmlns="" id="{3BCD7F13-E22D-40AC-BDB3-20333F8A0658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22" name="Text Box 66">
          <a:extLst>
            <a:ext uri="{FF2B5EF4-FFF2-40B4-BE49-F238E27FC236}">
              <a16:creationId xmlns:a16="http://schemas.microsoft.com/office/drawing/2014/main" xmlns="" id="{79FA22B1-C57C-4D21-8A22-C3BD63F7DA78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23" name="Text Box 67">
          <a:extLst>
            <a:ext uri="{FF2B5EF4-FFF2-40B4-BE49-F238E27FC236}">
              <a16:creationId xmlns:a16="http://schemas.microsoft.com/office/drawing/2014/main" xmlns="" id="{52C8844E-6C0C-4706-9708-13D0ACE9FE18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24" name="Text Box 1110">
          <a:extLst>
            <a:ext uri="{FF2B5EF4-FFF2-40B4-BE49-F238E27FC236}">
              <a16:creationId xmlns:a16="http://schemas.microsoft.com/office/drawing/2014/main" xmlns="" id="{78B9C588-B66A-4D03-9C21-983DC2248C00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25" name="Text Box 77">
          <a:extLst>
            <a:ext uri="{FF2B5EF4-FFF2-40B4-BE49-F238E27FC236}">
              <a16:creationId xmlns:a16="http://schemas.microsoft.com/office/drawing/2014/main" xmlns="" id="{22C772B8-030B-432B-8AE8-5C7F3246444C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26" name="Text Box 1122">
          <a:extLst>
            <a:ext uri="{FF2B5EF4-FFF2-40B4-BE49-F238E27FC236}">
              <a16:creationId xmlns:a16="http://schemas.microsoft.com/office/drawing/2014/main" xmlns="" id="{3EA3AA4B-06A9-4BED-ADCA-C07838B70E4F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27" name="Text Box 1132">
          <a:extLst>
            <a:ext uri="{FF2B5EF4-FFF2-40B4-BE49-F238E27FC236}">
              <a16:creationId xmlns:a16="http://schemas.microsoft.com/office/drawing/2014/main" xmlns="" id="{39096AA0-1556-488A-839B-54AC236D87FB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28" name="Text Box 1139">
          <a:extLst>
            <a:ext uri="{FF2B5EF4-FFF2-40B4-BE49-F238E27FC236}">
              <a16:creationId xmlns:a16="http://schemas.microsoft.com/office/drawing/2014/main" xmlns="" id="{147F3ADC-39D7-4E9E-AE09-36C15E5B328B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29" name="Text Box 1140">
          <a:extLst>
            <a:ext uri="{FF2B5EF4-FFF2-40B4-BE49-F238E27FC236}">
              <a16:creationId xmlns:a16="http://schemas.microsoft.com/office/drawing/2014/main" xmlns="" id="{162DC00D-05D9-4A9F-9DA1-385F8A3933CB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104775</xdr:colOff>
      <xdr:row>79</xdr:row>
      <xdr:rowOff>152400</xdr:rowOff>
    </xdr:to>
    <xdr:sp macro="" textlink="">
      <xdr:nvSpPr>
        <xdr:cNvPr id="230" name="Text Box 1141">
          <a:extLst>
            <a:ext uri="{FF2B5EF4-FFF2-40B4-BE49-F238E27FC236}">
              <a16:creationId xmlns:a16="http://schemas.microsoft.com/office/drawing/2014/main" xmlns="" id="{E8C4E742-81B5-4553-BA69-160BCAD82318}"/>
            </a:ext>
          </a:extLst>
        </xdr:cNvPr>
        <xdr:cNvSpPr txBox="1">
          <a:spLocks noChangeArrowheads="1"/>
        </xdr:cNvSpPr>
      </xdr:nvSpPr>
      <xdr:spPr>
        <a:xfrm>
          <a:off x="4114800" y="1431607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5"/>
  <sheetViews>
    <sheetView workbookViewId="0">
      <selection activeCell="D27" sqref="D27"/>
    </sheetView>
  </sheetViews>
  <sheetFormatPr defaultRowHeight="13.5"/>
  <cols>
    <col min="3" max="3" width="15.375" customWidth="1"/>
  </cols>
  <sheetData>
    <row r="1" spans="2:4">
      <c r="B1" s="49" t="s">
        <v>403</v>
      </c>
      <c r="C1" s="49">
        <v>438400</v>
      </c>
    </row>
    <row r="2" spans="2:4">
      <c r="B2" s="49" t="s">
        <v>225</v>
      </c>
      <c r="C2" s="49">
        <v>1582373.3</v>
      </c>
      <c r="D2" s="16"/>
    </row>
    <row r="3" spans="2:4">
      <c r="B3" s="49" t="s">
        <v>165</v>
      </c>
      <c r="C3" s="49">
        <f>SUM(报警!H16)</f>
        <v>99984.5</v>
      </c>
    </row>
    <row r="4" spans="2:4">
      <c r="B4" s="49" t="s">
        <v>226</v>
      </c>
      <c r="C4" s="49">
        <f>SUM(道闸!H23,道闸!H54,道闸!H77)</f>
        <v>453244.33999999997</v>
      </c>
    </row>
    <row r="5" spans="2:4">
      <c r="B5" s="49"/>
      <c r="C5" s="93">
        <v>2574002.14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zoomScale="115" zoomScaleNormal="115" workbookViewId="0">
      <selection activeCell="E38" sqref="E38"/>
    </sheetView>
  </sheetViews>
  <sheetFormatPr defaultRowHeight="13.5"/>
  <cols>
    <col min="1" max="1" width="5.125" bestFit="1" customWidth="1"/>
    <col min="2" max="2" width="14" bestFit="1" customWidth="1"/>
    <col min="3" max="3" width="8.25" bestFit="1" customWidth="1"/>
    <col min="4" max="4" width="20" customWidth="1"/>
    <col min="5" max="5" width="5.5" customWidth="1"/>
    <col min="6" max="6" width="6.125" bestFit="1" customWidth="1"/>
    <col min="7" max="7" width="9.5" bestFit="1" customWidth="1"/>
    <col min="8" max="8" width="12.375" bestFit="1" customWidth="1"/>
    <col min="9" max="9" width="10.25" bestFit="1" customWidth="1"/>
  </cols>
  <sheetData>
    <row r="1" spans="1:8" ht="14.25">
      <c r="A1" s="95" t="s">
        <v>52</v>
      </c>
      <c r="B1" s="96"/>
      <c r="C1" s="96"/>
      <c r="D1" s="96"/>
      <c r="E1" s="96"/>
      <c r="F1" s="96"/>
      <c r="G1" s="96"/>
      <c r="H1" s="97"/>
    </row>
    <row r="2" spans="1:8" s="16" customFormat="1" ht="12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5" t="s">
        <v>6</v>
      </c>
      <c r="H2" s="15" t="s">
        <v>7</v>
      </c>
    </row>
    <row r="3" spans="1:8" s="16" customFormat="1" ht="12">
      <c r="A3" s="17">
        <v>1</v>
      </c>
      <c r="B3" s="18" t="s">
        <v>166</v>
      </c>
      <c r="C3" s="17" t="s">
        <v>8</v>
      </c>
      <c r="D3" s="19" t="s">
        <v>9</v>
      </c>
      <c r="E3" s="17" t="s">
        <v>10</v>
      </c>
      <c r="F3" s="20">
        <v>294</v>
      </c>
      <c r="G3" s="25">
        <v>980</v>
      </c>
      <c r="H3" s="25">
        <f>F3*G3</f>
        <v>288120</v>
      </c>
    </row>
    <row r="4" spans="1:8" s="16" customFormat="1" ht="15" customHeight="1">
      <c r="A4" s="17">
        <v>2</v>
      </c>
      <c r="B4" s="40" t="s">
        <v>167</v>
      </c>
      <c r="C4" s="17" t="s">
        <v>8</v>
      </c>
      <c r="D4" s="40" t="s">
        <v>39</v>
      </c>
      <c r="E4" s="41" t="s">
        <v>11</v>
      </c>
      <c r="F4" s="41">
        <v>150</v>
      </c>
      <c r="G4" s="25">
        <v>950</v>
      </c>
      <c r="H4" s="25">
        <f t="shared" ref="H4:H19" si="0">F4*G4</f>
        <v>142500</v>
      </c>
    </row>
    <row r="5" spans="1:8" s="16" customFormat="1" ht="15" customHeight="1">
      <c r="A5" s="17">
        <v>3</v>
      </c>
      <c r="B5" s="40" t="s">
        <v>183</v>
      </c>
      <c r="C5" s="17" t="s">
        <v>8</v>
      </c>
      <c r="D5" s="40" t="s">
        <v>184</v>
      </c>
      <c r="E5" s="41" t="s">
        <v>185</v>
      </c>
      <c r="F5" s="41">
        <v>150</v>
      </c>
      <c r="G5" s="25">
        <v>50</v>
      </c>
      <c r="H5" s="25">
        <f t="shared" si="0"/>
        <v>7500</v>
      </c>
    </row>
    <row r="6" spans="1:8" s="16" customFormat="1" ht="12">
      <c r="A6" s="17">
        <v>4</v>
      </c>
      <c r="B6" s="40" t="s">
        <v>37</v>
      </c>
      <c r="C6" s="17" t="s">
        <v>8</v>
      </c>
      <c r="D6" s="40" t="s">
        <v>38</v>
      </c>
      <c r="E6" s="41" t="s">
        <v>11</v>
      </c>
      <c r="F6" s="42">
        <v>13</v>
      </c>
      <c r="G6" s="25">
        <v>1250</v>
      </c>
      <c r="H6" s="25">
        <f t="shared" si="0"/>
        <v>16250</v>
      </c>
    </row>
    <row r="7" spans="1:8" s="16" customFormat="1" ht="12">
      <c r="A7" s="17">
        <v>5</v>
      </c>
      <c r="B7" s="40" t="s">
        <v>218</v>
      </c>
      <c r="C7" s="17" t="s">
        <v>8</v>
      </c>
      <c r="D7" s="40" t="s">
        <v>40</v>
      </c>
      <c r="E7" s="41" t="s">
        <v>41</v>
      </c>
      <c r="F7" s="41">
        <v>13</v>
      </c>
      <c r="G7" s="25">
        <v>1500</v>
      </c>
      <c r="H7" s="25">
        <f t="shared" si="0"/>
        <v>19500</v>
      </c>
    </row>
    <row r="8" spans="1:8" s="16" customFormat="1" ht="12">
      <c r="A8" s="17">
        <v>6</v>
      </c>
      <c r="B8" s="18" t="s">
        <v>168</v>
      </c>
      <c r="C8" s="20" t="s">
        <v>13</v>
      </c>
      <c r="D8" s="22" t="s">
        <v>169</v>
      </c>
      <c r="E8" s="21" t="s">
        <v>14</v>
      </c>
      <c r="F8" s="17">
        <v>483</v>
      </c>
      <c r="G8" s="25">
        <v>65</v>
      </c>
      <c r="H8" s="25">
        <f t="shared" si="0"/>
        <v>31395</v>
      </c>
    </row>
    <row r="9" spans="1:8" s="16" customFormat="1" ht="12">
      <c r="A9" s="17">
        <v>7</v>
      </c>
      <c r="B9" s="18" t="s">
        <v>15</v>
      </c>
      <c r="C9" s="17" t="s">
        <v>16</v>
      </c>
      <c r="D9" s="19" t="s">
        <v>17</v>
      </c>
      <c r="E9" s="17" t="s">
        <v>18</v>
      </c>
      <c r="F9" s="17">
        <v>120</v>
      </c>
      <c r="G9" s="25">
        <v>1350</v>
      </c>
      <c r="H9" s="25">
        <f t="shared" si="0"/>
        <v>162000</v>
      </c>
    </row>
    <row r="10" spans="1:8" s="16" customFormat="1" ht="12">
      <c r="A10" s="17">
        <v>8</v>
      </c>
      <c r="B10" s="18" t="s">
        <v>19</v>
      </c>
      <c r="C10" s="17" t="s">
        <v>20</v>
      </c>
      <c r="D10" s="19" t="s">
        <v>21</v>
      </c>
      <c r="E10" s="17" t="s">
        <v>10</v>
      </c>
      <c r="F10" s="17">
        <v>15</v>
      </c>
      <c r="G10" s="25">
        <v>8500</v>
      </c>
      <c r="H10" s="25">
        <f t="shared" si="0"/>
        <v>127500</v>
      </c>
    </row>
    <row r="11" spans="1:8" s="16" customFormat="1" ht="12">
      <c r="A11" s="17">
        <v>9</v>
      </c>
      <c r="B11" s="18" t="s">
        <v>22</v>
      </c>
      <c r="C11" s="17" t="s">
        <v>23</v>
      </c>
      <c r="D11" s="19" t="s">
        <v>24</v>
      </c>
      <c r="E11" s="21" t="s">
        <v>10</v>
      </c>
      <c r="F11" s="17">
        <v>15</v>
      </c>
      <c r="G11" s="25">
        <v>6000</v>
      </c>
      <c r="H11" s="25">
        <f t="shared" si="0"/>
        <v>90000</v>
      </c>
    </row>
    <row r="12" spans="1:8" s="16" customFormat="1" ht="12">
      <c r="A12" s="17">
        <v>10</v>
      </c>
      <c r="B12" s="18" t="s">
        <v>25</v>
      </c>
      <c r="C12" s="17" t="s">
        <v>23</v>
      </c>
      <c r="D12" s="23" t="s">
        <v>50</v>
      </c>
      <c r="E12" s="21" t="s">
        <v>10</v>
      </c>
      <c r="F12" s="17">
        <v>65</v>
      </c>
      <c r="G12" s="25">
        <v>650</v>
      </c>
      <c r="H12" s="25">
        <f t="shared" si="0"/>
        <v>42250</v>
      </c>
    </row>
    <row r="13" spans="1:8" s="16" customFormat="1" ht="12">
      <c r="A13" s="17">
        <v>11</v>
      </c>
      <c r="B13" s="18" t="s">
        <v>26</v>
      </c>
      <c r="C13" s="17" t="s">
        <v>23</v>
      </c>
      <c r="D13" s="23" t="s">
        <v>49</v>
      </c>
      <c r="E13" s="21" t="s">
        <v>10</v>
      </c>
      <c r="F13" s="17">
        <v>43</v>
      </c>
      <c r="G13" s="25">
        <v>1250</v>
      </c>
      <c r="H13" s="25">
        <f t="shared" si="0"/>
        <v>53750</v>
      </c>
    </row>
    <row r="14" spans="1:8" s="16" customFormat="1" ht="12">
      <c r="A14" s="17">
        <v>12</v>
      </c>
      <c r="B14" s="18" t="s">
        <v>27</v>
      </c>
      <c r="C14" s="17" t="s">
        <v>23</v>
      </c>
      <c r="D14" s="23" t="s">
        <v>48</v>
      </c>
      <c r="E14" s="21" t="s">
        <v>10</v>
      </c>
      <c r="F14" s="17">
        <v>28</v>
      </c>
      <c r="G14" s="25">
        <v>2500</v>
      </c>
      <c r="H14" s="25">
        <f t="shared" si="0"/>
        <v>70000</v>
      </c>
    </row>
    <row r="15" spans="1:8" s="16" customFormat="1" ht="12">
      <c r="A15" s="17">
        <v>13</v>
      </c>
      <c r="B15" s="18" t="s">
        <v>28</v>
      </c>
      <c r="C15" s="17" t="s">
        <v>46</v>
      </c>
      <c r="D15" s="23" t="s">
        <v>47</v>
      </c>
      <c r="E15" s="21" t="s">
        <v>10</v>
      </c>
      <c r="F15" s="17">
        <v>156</v>
      </c>
      <c r="G15" s="25">
        <v>240</v>
      </c>
      <c r="H15" s="25">
        <f t="shared" si="0"/>
        <v>37440</v>
      </c>
    </row>
    <row r="16" spans="1:8" s="16" customFormat="1" ht="12">
      <c r="A16" s="17">
        <v>14</v>
      </c>
      <c r="B16" s="18" t="s">
        <v>29</v>
      </c>
      <c r="C16" s="17" t="s">
        <v>44</v>
      </c>
      <c r="D16" s="19" t="s">
        <v>43</v>
      </c>
      <c r="E16" s="21" t="s">
        <v>10</v>
      </c>
      <c r="F16" s="17">
        <v>15</v>
      </c>
      <c r="G16" s="25">
        <v>4500</v>
      </c>
      <c r="H16" s="25">
        <f t="shared" si="0"/>
        <v>67500</v>
      </c>
    </row>
    <row r="17" spans="1:9" s="16" customFormat="1" ht="12">
      <c r="A17" s="17">
        <v>15</v>
      </c>
      <c r="B17" s="18" t="s">
        <v>30</v>
      </c>
      <c r="C17" s="17" t="s">
        <v>44</v>
      </c>
      <c r="D17" s="19" t="s">
        <v>43</v>
      </c>
      <c r="E17" s="21" t="s">
        <v>10</v>
      </c>
      <c r="F17" s="17">
        <v>40</v>
      </c>
      <c r="G17" s="25">
        <v>1360</v>
      </c>
      <c r="H17" s="25">
        <f t="shared" si="0"/>
        <v>54400</v>
      </c>
    </row>
    <row r="18" spans="1:9" s="16" customFormat="1" ht="12">
      <c r="A18" s="17">
        <v>16</v>
      </c>
      <c r="B18" s="27" t="s">
        <v>32</v>
      </c>
      <c r="C18" s="28" t="s">
        <v>31</v>
      </c>
      <c r="D18" s="2" t="s">
        <v>33</v>
      </c>
      <c r="E18" s="29" t="s">
        <v>11</v>
      </c>
      <c r="F18" s="29">
        <v>6</v>
      </c>
      <c r="G18" s="25">
        <v>21500</v>
      </c>
      <c r="H18" s="25">
        <f t="shared" si="0"/>
        <v>129000</v>
      </c>
    </row>
    <row r="19" spans="1:9" s="16" customFormat="1" ht="12">
      <c r="A19" s="17">
        <v>17</v>
      </c>
      <c r="B19" s="40" t="s">
        <v>35</v>
      </c>
      <c r="C19" s="41" t="s">
        <v>31</v>
      </c>
      <c r="D19" s="40" t="s">
        <v>36</v>
      </c>
      <c r="E19" s="41" t="s">
        <v>34</v>
      </c>
      <c r="F19" s="41">
        <v>162</v>
      </c>
      <c r="G19" s="25">
        <v>850</v>
      </c>
      <c r="H19" s="25">
        <f t="shared" si="0"/>
        <v>137700</v>
      </c>
    </row>
    <row r="20" spans="1:9" s="16" customFormat="1" ht="12">
      <c r="A20" s="17">
        <v>18</v>
      </c>
      <c r="B20" s="40" t="s">
        <v>45</v>
      </c>
      <c r="C20" s="41" t="s">
        <v>42</v>
      </c>
      <c r="D20" s="40" t="s">
        <v>43</v>
      </c>
      <c r="E20" s="41" t="s">
        <v>34</v>
      </c>
      <c r="F20" s="41">
        <v>20</v>
      </c>
      <c r="G20" s="25">
        <v>800</v>
      </c>
      <c r="H20" s="25">
        <f t="shared" ref="H20:H24" si="1">F20*G20</f>
        <v>16000</v>
      </c>
    </row>
    <row r="21" spans="1:9" s="16" customFormat="1" ht="12">
      <c r="A21" s="17">
        <v>19</v>
      </c>
      <c r="B21" s="40" t="s">
        <v>172</v>
      </c>
      <c r="C21" s="41" t="s">
        <v>173</v>
      </c>
      <c r="D21" s="40" t="s">
        <v>174</v>
      </c>
      <c r="E21" s="41" t="s">
        <v>170</v>
      </c>
      <c r="F21" s="41">
        <v>22850</v>
      </c>
      <c r="G21" s="25">
        <v>3</v>
      </c>
      <c r="H21" s="25">
        <f>F21*G21</f>
        <v>68550</v>
      </c>
    </row>
    <row r="22" spans="1:9" s="16" customFormat="1" ht="12">
      <c r="A22" s="17">
        <v>20</v>
      </c>
      <c r="B22" s="40" t="s">
        <v>175</v>
      </c>
      <c r="C22" s="41" t="s">
        <v>176</v>
      </c>
      <c r="D22" s="40" t="s">
        <v>177</v>
      </c>
      <c r="E22" s="41" t="s">
        <v>171</v>
      </c>
      <c r="F22" s="41">
        <v>22850</v>
      </c>
      <c r="G22" s="25">
        <v>5</v>
      </c>
      <c r="H22" s="25">
        <f t="shared" si="1"/>
        <v>114250</v>
      </c>
    </row>
    <row r="23" spans="1:9" s="16" customFormat="1" ht="12">
      <c r="A23" s="17">
        <v>21</v>
      </c>
      <c r="B23" s="40" t="s">
        <v>178</v>
      </c>
      <c r="C23" s="41" t="s">
        <v>44</v>
      </c>
      <c r="D23" s="40" t="s">
        <v>179</v>
      </c>
      <c r="E23" s="41" t="s">
        <v>171</v>
      </c>
      <c r="F23" s="41">
        <v>22000</v>
      </c>
      <c r="G23" s="25">
        <v>8</v>
      </c>
      <c r="H23" s="25">
        <f t="shared" si="1"/>
        <v>176000</v>
      </c>
    </row>
    <row r="24" spans="1:9" s="16" customFormat="1" ht="12">
      <c r="A24" s="17">
        <v>22</v>
      </c>
      <c r="B24" s="40" t="s">
        <v>180</v>
      </c>
      <c r="C24" s="41" t="s">
        <v>44</v>
      </c>
      <c r="D24" s="40" t="s">
        <v>181</v>
      </c>
      <c r="E24" s="41" t="s">
        <v>182</v>
      </c>
      <c r="F24" s="41">
        <v>1</v>
      </c>
      <c r="G24" s="25">
        <v>5000</v>
      </c>
      <c r="H24" s="25">
        <f t="shared" si="1"/>
        <v>5000</v>
      </c>
    </row>
    <row r="25" spans="1:9" s="16" customFormat="1" ht="12">
      <c r="A25" s="17" t="s">
        <v>212</v>
      </c>
      <c r="B25" s="94" t="s">
        <v>215</v>
      </c>
      <c r="C25" s="94"/>
      <c r="D25" s="94"/>
      <c r="E25" s="41"/>
      <c r="F25" s="41"/>
      <c r="G25" s="25"/>
      <c r="H25" s="25">
        <f>SUM(H3:H24)</f>
        <v>1856605</v>
      </c>
      <c r="I25" s="50">
        <v>1492805</v>
      </c>
    </row>
    <row r="26" spans="1:9" s="16" customFormat="1" ht="12">
      <c r="A26" s="39" t="s">
        <v>213</v>
      </c>
      <c r="B26" s="94" t="s">
        <v>216</v>
      </c>
      <c r="C26" s="94"/>
      <c r="D26" s="94"/>
      <c r="E26" s="24"/>
      <c r="F26" s="24"/>
      <c r="G26" s="24"/>
      <c r="H26" s="26">
        <f>SUM(H25*0.06)</f>
        <v>111396.3</v>
      </c>
      <c r="I26" s="16">
        <f>I25*0.06</f>
        <v>89568.3</v>
      </c>
    </row>
    <row r="27" spans="1:9" s="16" customFormat="1" ht="12">
      <c r="A27" s="39" t="s">
        <v>214</v>
      </c>
      <c r="B27" s="94" t="s">
        <v>217</v>
      </c>
      <c r="C27" s="94"/>
      <c r="D27" s="94"/>
      <c r="E27" s="24"/>
      <c r="F27" s="24"/>
      <c r="G27" s="24"/>
      <c r="H27" s="30">
        <f>SUM(H25:H26)</f>
        <v>1968001.3</v>
      </c>
      <c r="I27" s="16">
        <v>1582373.3</v>
      </c>
    </row>
  </sheetData>
  <mergeCells count="4">
    <mergeCell ref="B27:D27"/>
    <mergeCell ref="A1:H1"/>
    <mergeCell ref="B25:D25"/>
    <mergeCell ref="B26:D26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6"/>
  <sheetViews>
    <sheetView zoomScale="115" zoomScaleNormal="115" workbookViewId="0">
      <selection activeCell="D24" sqref="D24"/>
    </sheetView>
  </sheetViews>
  <sheetFormatPr defaultColWidth="9.125" defaultRowHeight="13.5"/>
  <cols>
    <col min="1" max="1" width="4.875" style="43" bestFit="1" customWidth="1"/>
    <col min="2" max="2" width="21.5" style="43" customWidth="1"/>
    <col min="3" max="3" width="9.125" style="43"/>
    <col min="4" max="4" width="22.25" style="43" bestFit="1" customWidth="1"/>
    <col min="5" max="6" width="4.875" style="43" bestFit="1" customWidth="1"/>
    <col min="7" max="7" width="10.625" style="43" customWidth="1"/>
    <col min="8" max="8" width="11.625" style="43" customWidth="1"/>
    <col min="9" max="16384" width="9.125" style="43"/>
  </cols>
  <sheetData>
    <row r="1" spans="1:8" ht="36" customHeight="1">
      <c r="A1" s="101" t="s">
        <v>227</v>
      </c>
      <c r="B1" s="102"/>
      <c r="C1" s="102"/>
      <c r="D1" s="102"/>
      <c r="E1" s="102"/>
      <c r="F1" s="102"/>
      <c r="G1" s="102"/>
      <c r="H1" s="102"/>
    </row>
    <row r="2" spans="1:8">
      <c r="A2" s="47" t="s">
        <v>219</v>
      </c>
      <c r="B2" s="48" t="s">
        <v>53</v>
      </c>
      <c r="C2" s="48" t="s">
        <v>54</v>
      </c>
      <c r="D2" s="48" t="s">
        <v>55</v>
      </c>
      <c r="E2" s="48" t="s">
        <v>56</v>
      </c>
      <c r="F2" s="48" t="s">
        <v>57</v>
      </c>
      <c r="G2" s="48" t="s">
        <v>58</v>
      </c>
      <c r="H2" s="48" t="s">
        <v>51</v>
      </c>
    </row>
    <row r="3" spans="1:8">
      <c r="A3" s="44">
        <v>1</v>
      </c>
      <c r="B3" s="45" t="s">
        <v>59</v>
      </c>
      <c r="C3" s="45" t="s">
        <v>23</v>
      </c>
      <c r="D3" s="45" t="s">
        <v>60</v>
      </c>
      <c r="E3" s="45" t="s">
        <v>11</v>
      </c>
      <c r="F3" s="45">
        <v>2</v>
      </c>
      <c r="G3" s="46">
        <v>2500</v>
      </c>
      <c r="H3" s="46">
        <f>F3*G3</f>
        <v>5000</v>
      </c>
    </row>
    <row r="4" spans="1:8">
      <c r="A4" s="44">
        <v>2</v>
      </c>
      <c r="B4" s="45" t="s">
        <v>61</v>
      </c>
      <c r="C4" s="45" t="s">
        <v>62</v>
      </c>
      <c r="D4" s="45" t="s">
        <v>63</v>
      </c>
      <c r="E4" s="45" t="s">
        <v>34</v>
      </c>
      <c r="F4" s="45">
        <v>10</v>
      </c>
      <c r="G4" s="46">
        <v>350</v>
      </c>
      <c r="H4" s="46">
        <f t="shared" ref="H4:H13" si="0">F4*G4</f>
        <v>3500</v>
      </c>
    </row>
    <row r="5" spans="1:8" ht="27">
      <c r="A5" s="44">
        <v>3</v>
      </c>
      <c r="B5" s="45" t="s">
        <v>64</v>
      </c>
      <c r="C5" s="45" t="s">
        <v>62</v>
      </c>
      <c r="D5" s="45" t="s">
        <v>65</v>
      </c>
      <c r="E5" s="45" t="s">
        <v>11</v>
      </c>
      <c r="F5" s="45">
        <v>49</v>
      </c>
      <c r="G5" s="46">
        <v>1400</v>
      </c>
      <c r="H5" s="46">
        <f t="shared" si="0"/>
        <v>68600</v>
      </c>
    </row>
    <row r="6" spans="1:8">
      <c r="A6" s="44">
        <v>4</v>
      </c>
      <c r="B6" s="45" t="s">
        <v>66</v>
      </c>
      <c r="C6" s="45" t="s">
        <v>67</v>
      </c>
      <c r="D6" s="45" t="s">
        <v>68</v>
      </c>
      <c r="E6" s="45" t="s">
        <v>12</v>
      </c>
      <c r="F6" s="45">
        <v>49</v>
      </c>
      <c r="G6" s="46">
        <v>50</v>
      </c>
      <c r="H6" s="46">
        <f t="shared" si="0"/>
        <v>2450</v>
      </c>
    </row>
    <row r="7" spans="1:8">
      <c r="A7" s="44">
        <v>5</v>
      </c>
      <c r="B7" s="45" t="s">
        <v>69</v>
      </c>
      <c r="C7" s="45" t="s">
        <v>62</v>
      </c>
      <c r="D7" s="45" t="s">
        <v>70</v>
      </c>
      <c r="E7" s="45" t="s">
        <v>34</v>
      </c>
      <c r="F7" s="45">
        <v>183</v>
      </c>
      <c r="G7" s="46">
        <v>35</v>
      </c>
      <c r="H7" s="46">
        <f t="shared" si="0"/>
        <v>6405</v>
      </c>
    </row>
    <row r="8" spans="1:8">
      <c r="A8" s="44">
        <v>6</v>
      </c>
      <c r="B8" s="45" t="s">
        <v>71</v>
      </c>
      <c r="C8" s="45" t="s">
        <v>62</v>
      </c>
      <c r="D8" s="45" t="s">
        <v>72</v>
      </c>
      <c r="E8" s="45" t="s">
        <v>11</v>
      </c>
      <c r="F8" s="45">
        <v>1</v>
      </c>
      <c r="G8" s="46">
        <v>4200</v>
      </c>
      <c r="H8" s="46">
        <f t="shared" si="0"/>
        <v>4200</v>
      </c>
    </row>
    <row r="9" spans="1:8">
      <c r="A9" s="44">
        <v>7</v>
      </c>
      <c r="B9" s="45" t="s">
        <v>73</v>
      </c>
      <c r="C9" s="45" t="s">
        <v>62</v>
      </c>
      <c r="D9" s="45" t="s">
        <v>74</v>
      </c>
      <c r="E9" s="45" t="s">
        <v>11</v>
      </c>
      <c r="F9" s="45">
        <v>1</v>
      </c>
      <c r="G9" s="46">
        <v>750</v>
      </c>
      <c r="H9" s="46">
        <f t="shared" si="0"/>
        <v>750</v>
      </c>
    </row>
    <row r="10" spans="1:8">
      <c r="A10" s="44">
        <v>8</v>
      </c>
      <c r="B10" s="45" t="s">
        <v>75</v>
      </c>
      <c r="C10" s="45" t="s">
        <v>62</v>
      </c>
      <c r="D10" s="45" t="s">
        <v>76</v>
      </c>
      <c r="E10" s="45" t="s">
        <v>12</v>
      </c>
      <c r="F10" s="45">
        <v>1</v>
      </c>
      <c r="G10" s="46">
        <v>2400</v>
      </c>
      <c r="H10" s="46">
        <f t="shared" si="0"/>
        <v>2400</v>
      </c>
    </row>
    <row r="11" spans="1:8">
      <c r="A11" s="44">
        <v>9</v>
      </c>
      <c r="B11" s="45" t="s">
        <v>77</v>
      </c>
      <c r="C11" s="45" t="s">
        <v>62</v>
      </c>
      <c r="D11" s="45" t="s">
        <v>78</v>
      </c>
      <c r="E11" s="45" t="s">
        <v>34</v>
      </c>
      <c r="F11" s="45">
        <v>1</v>
      </c>
      <c r="G11" s="46">
        <v>750</v>
      </c>
      <c r="H11" s="46">
        <f t="shared" si="0"/>
        <v>750</v>
      </c>
    </row>
    <row r="12" spans="1:8">
      <c r="A12" s="44">
        <v>10</v>
      </c>
      <c r="B12" s="45" t="s">
        <v>79</v>
      </c>
      <c r="C12" s="45" t="s">
        <v>62</v>
      </c>
      <c r="D12" s="45" t="s">
        <v>80</v>
      </c>
      <c r="E12" s="45" t="s">
        <v>34</v>
      </c>
      <c r="F12" s="45">
        <v>1</v>
      </c>
      <c r="G12" s="46">
        <v>200</v>
      </c>
      <c r="H12" s="46">
        <f t="shared" si="0"/>
        <v>200</v>
      </c>
    </row>
    <row r="13" spans="1:8">
      <c r="A13" s="44">
        <v>11</v>
      </c>
      <c r="B13" s="45" t="s">
        <v>81</v>
      </c>
      <c r="C13" s="45" t="s">
        <v>62</v>
      </c>
      <c r="D13" s="45" t="s">
        <v>82</v>
      </c>
      <c r="E13" s="45" t="s">
        <v>34</v>
      </c>
      <c r="F13" s="45">
        <v>1</v>
      </c>
      <c r="G13" s="46">
        <v>70</v>
      </c>
      <c r="H13" s="46">
        <f t="shared" si="0"/>
        <v>70</v>
      </c>
    </row>
    <row r="14" spans="1:8">
      <c r="A14" s="44" t="s">
        <v>220</v>
      </c>
      <c r="B14" s="98" t="s">
        <v>223</v>
      </c>
      <c r="C14" s="99"/>
      <c r="D14" s="100"/>
      <c r="E14" s="45"/>
      <c r="F14" s="45"/>
      <c r="G14" s="46"/>
      <c r="H14" s="46">
        <f>SUM(H3:H13)</f>
        <v>94325</v>
      </c>
    </row>
    <row r="15" spans="1:8">
      <c r="A15" s="44" t="s">
        <v>221</v>
      </c>
      <c r="B15" s="98" t="s">
        <v>83</v>
      </c>
      <c r="C15" s="99"/>
      <c r="D15" s="100"/>
      <c r="E15" s="45"/>
      <c r="F15" s="45"/>
      <c r="G15" s="46"/>
      <c r="H15" s="46">
        <f>SUM(H14*0.06)</f>
        <v>5659.5</v>
      </c>
    </row>
    <row r="16" spans="1:8">
      <c r="A16" s="44" t="s">
        <v>222</v>
      </c>
      <c r="B16" s="98" t="s">
        <v>224</v>
      </c>
      <c r="C16" s="99"/>
      <c r="D16" s="100"/>
      <c r="E16" s="45"/>
      <c r="F16" s="45"/>
      <c r="G16" s="46"/>
      <c r="H16" s="46">
        <f>SUM(H14:H15)</f>
        <v>99984.5</v>
      </c>
    </row>
  </sheetData>
  <mergeCells count="4">
    <mergeCell ref="B14:D14"/>
    <mergeCell ref="B15:D15"/>
    <mergeCell ref="B16:D16"/>
    <mergeCell ref="A1:H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7"/>
  <sheetViews>
    <sheetView topLeftCell="A43" workbookViewId="0">
      <selection activeCell="J17" sqref="J17"/>
    </sheetView>
  </sheetViews>
  <sheetFormatPr defaultRowHeight="13.5"/>
  <cols>
    <col min="1" max="1" width="7" style="7" customWidth="1"/>
    <col min="2" max="2" width="23" customWidth="1"/>
    <col min="3" max="3" width="10.75" style="7" customWidth="1"/>
    <col min="4" max="4" width="12.75" customWidth="1"/>
    <col min="5" max="5" width="4.875" bestFit="1" customWidth="1"/>
    <col min="6" max="6" width="5.125" bestFit="1" customWidth="1"/>
    <col min="7" max="7" width="6.125" bestFit="1" customWidth="1"/>
    <col min="8" max="8" width="7.125" bestFit="1" customWidth="1"/>
  </cols>
  <sheetData>
    <row r="1" spans="1:8" s="7" customFormat="1" ht="20.25">
      <c r="A1" s="116" t="s">
        <v>228</v>
      </c>
      <c r="B1" s="117"/>
      <c r="C1" s="117"/>
      <c r="D1" s="117"/>
      <c r="E1" s="117"/>
      <c r="F1" s="117"/>
      <c r="G1" s="117"/>
      <c r="H1" s="118"/>
    </row>
    <row r="2" spans="1:8" s="7" customFormat="1" ht="20.25">
      <c r="A2" s="106" t="s">
        <v>229</v>
      </c>
      <c r="B2" s="107"/>
      <c r="C2" s="107"/>
      <c r="D2" s="107"/>
      <c r="E2" s="107"/>
      <c r="F2" s="107"/>
      <c r="G2" s="107"/>
      <c r="H2" s="107"/>
    </row>
    <row r="3" spans="1:8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3" t="s">
        <v>6</v>
      </c>
      <c r="H3" s="33" t="s">
        <v>186</v>
      </c>
    </row>
    <row r="4" spans="1:8" s="7" customFormat="1">
      <c r="A4" s="6">
        <v>1</v>
      </c>
      <c r="B4" s="3" t="s">
        <v>209</v>
      </c>
      <c r="C4" s="3"/>
      <c r="D4" s="3"/>
      <c r="E4" s="6"/>
      <c r="F4" s="6"/>
      <c r="G4" s="6"/>
      <c r="H4" s="6"/>
    </row>
    <row r="5" spans="1:8" ht="15" customHeight="1">
      <c r="A5" s="5">
        <v>1.1000000000000001</v>
      </c>
      <c r="B5" s="5" t="s">
        <v>84</v>
      </c>
      <c r="C5" s="123" t="s">
        <v>211</v>
      </c>
      <c r="D5" s="5" t="s">
        <v>85</v>
      </c>
      <c r="E5" s="4" t="s">
        <v>11</v>
      </c>
      <c r="F5" s="4">
        <v>3</v>
      </c>
      <c r="G5" s="4">
        <v>10000</v>
      </c>
      <c r="H5" s="4">
        <f>F5*G5</f>
        <v>30000</v>
      </c>
    </row>
    <row r="6" spans="1:8">
      <c r="A6" s="5">
        <v>1.2</v>
      </c>
      <c r="B6" s="4" t="s">
        <v>90</v>
      </c>
      <c r="C6" s="124"/>
      <c r="D6" s="4" t="s">
        <v>91</v>
      </c>
      <c r="E6" s="4" t="s">
        <v>34</v>
      </c>
      <c r="F6" s="4">
        <v>3</v>
      </c>
      <c r="G6" s="4">
        <v>2700</v>
      </c>
      <c r="H6" s="4">
        <f t="shared" ref="H6:H20" si="0">F6*G6</f>
        <v>8100</v>
      </c>
    </row>
    <row r="7" spans="1:8">
      <c r="A7" s="5">
        <v>1.3</v>
      </c>
      <c r="B7" s="5" t="s">
        <v>93</v>
      </c>
      <c r="C7" s="124"/>
      <c r="D7" s="5" t="s">
        <v>94</v>
      </c>
      <c r="E7" s="4" t="s">
        <v>11</v>
      </c>
      <c r="F7" s="4">
        <v>3</v>
      </c>
      <c r="G7" s="4">
        <v>4700</v>
      </c>
      <c r="H7" s="4">
        <f t="shared" si="0"/>
        <v>14100</v>
      </c>
    </row>
    <row r="8" spans="1:8">
      <c r="A8" s="5">
        <v>1.4</v>
      </c>
      <c r="B8" s="4" t="s">
        <v>97</v>
      </c>
      <c r="C8" s="125"/>
      <c r="D8" s="4" t="s">
        <v>98</v>
      </c>
      <c r="E8" s="4" t="s">
        <v>34</v>
      </c>
      <c r="F8" s="4">
        <v>6</v>
      </c>
      <c r="G8" s="4">
        <v>300</v>
      </c>
      <c r="H8" s="4">
        <f t="shared" si="0"/>
        <v>1800</v>
      </c>
    </row>
    <row r="9" spans="1:8" s="7" customFormat="1">
      <c r="A9" s="38">
        <v>2</v>
      </c>
      <c r="B9" s="5" t="s">
        <v>210</v>
      </c>
      <c r="C9" s="5"/>
      <c r="D9" s="5"/>
      <c r="E9" s="5"/>
      <c r="F9" s="5"/>
      <c r="G9" s="5"/>
      <c r="H9" s="5"/>
    </row>
    <row r="10" spans="1:8" ht="13.9" customHeight="1">
      <c r="A10" s="5">
        <v>2.1</v>
      </c>
      <c r="B10" s="5" t="s">
        <v>100</v>
      </c>
      <c r="C10" s="123" t="s">
        <v>211</v>
      </c>
      <c r="D10" s="5" t="s">
        <v>85</v>
      </c>
      <c r="E10" s="4" t="s">
        <v>11</v>
      </c>
      <c r="F10" s="4">
        <v>4</v>
      </c>
      <c r="G10" s="4">
        <v>10000</v>
      </c>
      <c r="H10" s="4">
        <f t="shared" si="0"/>
        <v>40000</v>
      </c>
    </row>
    <row r="11" spans="1:8">
      <c r="A11" s="5">
        <v>2.2000000000000002</v>
      </c>
      <c r="B11" s="4" t="s">
        <v>105</v>
      </c>
      <c r="C11" s="124"/>
      <c r="D11" s="4" t="s">
        <v>91</v>
      </c>
      <c r="E11" s="4" t="s">
        <v>34</v>
      </c>
      <c r="F11" s="4">
        <v>4</v>
      </c>
      <c r="G11" s="4">
        <v>2700</v>
      </c>
      <c r="H11" s="4">
        <f t="shared" si="0"/>
        <v>10800</v>
      </c>
    </row>
    <row r="12" spans="1:8" ht="15" customHeight="1">
      <c r="A12" s="5">
        <v>2.2999999999999998</v>
      </c>
      <c r="B12" s="5" t="s">
        <v>106</v>
      </c>
      <c r="C12" s="124"/>
      <c r="D12" s="5" t="s">
        <v>107</v>
      </c>
      <c r="E12" s="4" t="s">
        <v>11</v>
      </c>
      <c r="F12" s="4">
        <v>4</v>
      </c>
      <c r="G12" s="4">
        <v>4700</v>
      </c>
      <c r="H12" s="4">
        <f t="shared" si="0"/>
        <v>18800</v>
      </c>
    </row>
    <row r="13" spans="1:8">
      <c r="A13" s="5">
        <v>2.4</v>
      </c>
      <c r="B13" s="4" t="s">
        <v>97</v>
      </c>
      <c r="C13" s="125"/>
      <c r="D13" s="4" t="s">
        <v>98</v>
      </c>
      <c r="E13" s="4" t="s">
        <v>34</v>
      </c>
      <c r="F13" s="4">
        <v>8</v>
      </c>
      <c r="G13" s="4">
        <v>300</v>
      </c>
      <c r="H13" s="4">
        <f t="shared" si="0"/>
        <v>2400</v>
      </c>
    </row>
    <row r="14" spans="1:8" ht="13.9" customHeight="1">
      <c r="A14" s="5">
        <v>3</v>
      </c>
      <c r="B14" s="4" t="s">
        <v>115</v>
      </c>
      <c r="C14" s="5"/>
      <c r="D14" s="4" t="s">
        <v>116</v>
      </c>
      <c r="E14" s="4" t="s">
        <v>114</v>
      </c>
      <c r="F14" s="4">
        <v>1050</v>
      </c>
      <c r="G14" s="4">
        <v>2.5</v>
      </c>
      <c r="H14" s="4">
        <f t="shared" si="0"/>
        <v>2625</v>
      </c>
    </row>
    <row r="15" spans="1:8" ht="36" customHeight="1">
      <c r="A15" s="37">
        <v>4</v>
      </c>
      <c r="B15" s="4" t="s">
        <v>119</v>
      </c>
      <c r="C15" s="5"/>
      <c r="D15" s="4" t="s">
        <v>120</v>
      </c>
      <c r="E15" s="4" t="s">
        <v>34</v>
      </c>
      <c r="F15" s="4">
        <v>3</v>
      </c>
      <c r="G15" s="4">
        <v>100</v>
      </c>
      <c r="H15" s="4">
        <f t="shared" si="0"/>
        <v>300</v>
      </c>
    </row>
    <row r="16" spans="1:8" ht="39" customHeight="1">
      <c r="A16" s="5">
        <v>5</v>
      </c>
      <c r="B16" s="4" t="s">
        <v>121</v>
      </c>
      <c r="C16" s="5"/>
      <c r="D16" s="4"/>
      <c r="E16" s="4" t="s">
        <v>123</v>
      </c>
      <c r="F16" s="4">
        <v>7</v>
      </c>
      <c r="G16" s="4">
        <v>1500</v>
      </c>
      <c r="H16" s="4">
        <f t="shared" si="0"/>
        <v>10500</v>
      </c>
    </row>
    <row r="17" spans="1:8" ht="34.5" customHeight="1">
      <c r="A17" s="37">
        <v>6</v>
      </c>
      <c r="B17" s="4" t="s">
        <v>111</v>
      </c>
      <c r="C17" s="5"/>
      <c r="D17" s="4"/>
      <c r="E17" s="4" t="s">
        <v>114</v>
      </c>
      <c r="F17" s="4">
        <v>63</v>
      </c>
      <c r="G17" s="4">
        <v>160</v>
      </c>
      <c r="H17" s="4">
        <f t="shared" si="0"/>
        <v>10080</v>
      </c>
    </row>
    <row r="18" spans="1:8" ht="21.75" customHeight="1">
      <c r="A18" s="5">
        <v>7</v>
      </c>
      <c r="B18" s="4" t="s">
        <v>125</v>
      </c>
      <c r="C18" s="5"/>
      <c r="D18" s="4"/>
      <c r="E18" s="4" t="s">
        <v>126</v>
      </c>
      <c r="F18" s="4">
        <v>35</v>
      </c>
      <c r="G18" s="4">
        <v>100</v>
      </c>
      <c r="H18" s="4">
        <f t="shared" si="0"/>
        <v>3500</v>
      </c>
    </row>
    <row r="19" spans="1:8" ht="30" customHeight="1">
      <c r="A19" s="37">
        <v>8</v>
      </c>
      <c r="B19" s="4" t="s">
        <v>127</v>
      </c>
      <c r="C19" s="5"/>
      <c r="D19" s="4"/>
      <c r="E19" s="4" t="s">
        <v>12</v>
      </c>
      <c r="F19" s="4">
        <v>7</v>
      </c>
      <c r="G19" s="4">
        <v>112</v>
      </c>
      <c r="H19" s="4">
        <f t="shared" si="0"/>
        <v>784</v>
      </c>
    </row>
    <row r="20" spans="1:8">
      <c r="A20" s="5">
        <v>9</v>
      </c>
      <c r="B20" s="4" t="s">
        <v>128</v>
      </c>
      <c r="C20" s="5"/>
      <c r="D20" s="4" t="s">
        <v>129</v>
      </c>
      <c r="E20" s="4" t="s">
        <v>12</v>
      </c>
      <c r="F20" s="4">
        <v>7</v>
      </c>
      <c r="G20" s="4">
        <v>200</v>
      </c>
      <c r="H20" s="4">
        <f t="shared" si="0"/>
        <v>1400</v>
      </c>
    </row>
    <row r="21" spans="1:8" s="7" customFormat="1">
      <c r="A21" s="10" t="s">
        <v>196</v>
      </c>
      <c r="B21" s="103" t="s">
        <v>199</v>
      </c>
      <c r="C21" s="104"/>
      <c r="D21" s="104"/>
      <c r="E21" s="1"/>
      <c r="F21" s="1"/>
      <c r="G21" s="1"/>
      <c r="H21" s="1">
        <f>SUM(H5:H20)</f>
        <v>155189</v>
      </c>
    </row>
    <row r="22" spans="1:8" s="7" customFormat="1">
      <c r="A22" s="10" t="s">
        <v>197</v>
      </c>
      <c r="B22" s="103" t="s">
        <v>200</v>
      </c>
      <c r="C22" s="104"/>
      <c r="D22" s="104"/>
      <c r="E22" s="1"/>
      <c r="F22" s="1"/>
      <c r="G22" s="1"/>
      <c r="H22" s="1">
        <f>SUM(H21*0.06)</f>
        <v>9311.34</v>
      </c>
    </row>
    <row r="23" spans="1:8" s="7" customFormat="1">
      <c r="A23" s="10" t="s">
        <v>198</v>
      </c>
      <c r="B23" s="103" t="s">
        <v>201</v>
      </c>
      <c r="C23" s="104"/>
      <c r="D23" s="104"/>
      <c r="E23" s="1"/>
      <c r="F23" s="1"/>
      <c r="G23" s="1"/>
      <c r="H23" s="1">
        <f>SUM(H21:H22)</f>
        <v>164500.34</v>
      </c>
    </row>
    <row r="24" spans="1:8" ht="31.5" customHeight="1">
      <c r="A24" s="108" t="s">
        <v>230</v>
      </c>
      <c r="B24" s="109"/>
      <c r="C24" s="109"/>
      <c r="D24" s="109"/>
      <c r="E24" s="109"/>
      <c r="F24" s="109"/>
      <c r="G24" s="109"/>
      <c r="H24" s="110"/>
    </row>
    <row r="25" spans="1:8">
      <c r="A25" s="32" t="s">
        <v>0</v>
      </c>
      <c r="B25" s="32" t="s">
        <v>1</v>
      </c>
      <c r="C25" s="32" t="s">
        <v>2</v>
      </c>
      <c r="D25" s="32" t="s">
        <v>3</v>
      </c>
      <c r="E25" s="32" t="s">
        <v>4</v>
      </c>
      <c r="F25" s="32" t="s">
        <v>5</v>
      </c>
      <c r="G25" s="33" t="s">
        <v>6</v>
      </c>
      <c r="H25" s="33" t="s">
        <v>186</v>
      </c>
    </row>
    <row r="26" spans="1:8">
      <c r="A26" s="51">
        <v>1</v>
      </c>
      <c r="B26" s="103" t="s">
        <v>187</v>
      </c>
      <c r="C26" s="104"/>
      <c r="D26" s="104"/>
      <c r="E26" s="104"/>
      <c r="F26" s="104"/>
      <c r="G26" s="104"/>
      <c r="H26" s="105"/>
    </row>
    <row r="27" spans="1:8">
      <c r="A27" s="10">
        <v>1.1000000000000001</v>
      </c>
      <c r="B27" s="9" t="s">
        <v>131</v>
      </c>
      <c r="C27" s="12" t="s">
        <v>188</v>
      </c>
      <c r="D27" s="36" t="s">
        <v>130</v>
      </c>
      <c r="E27" s="119" t="s">
        <v>189</v>
      </c>
      <c r="F27" s="119">
        <v>5</v>
      </c>
      <c r="G27" s="119">
        <v>9800</v>
      </c>
      <c r="H27" s="119">
        <f>SUM(G27*F27)</f>
        <v>49000</v>
      </c>
    </row>
    <row r="28" spans="1:8">
      <c r="A28" s="10">
        <v>1.2</v>
      </c>
      <c r="B28" s="9" t="s">
        <v>134</v>
      </c>
      <c r="C28" s="12" t="s">
        <v>188</v>
      </c>
      <c r="D28" s="36" t="s">
        <v>133</v>
      </c>
      <c r="E28" s="119"/>
      <c r="F28" s="119"/>
      <c r="G28" s="119"/>
      <c r="H28" s="119"/>
    </row>
    <row r="29" spans="1:8">
      <c r="A29" s="10">
        <v>1.3</v>
      </c>
      <c r="B29" s="9" t="s">
        <v>136</v>
      </c>
      <c r="C29" s="12" t="s">
        <v>188</v>
      </c>
      <c r="D29" s="36" t="s">
        <v>135</v>
      </c>
      <c r="E29" s="119"/>
      <c r="F29" s="119"/>
      <c r="G29" s="119"/>
      <c r="H29" s="119"/>
    </row>
    <row r="30" spans="1:8">
      <c r="A30" s="10">
        <v>1.4</v>
      </c>
      <c r="B30" s="9" t="s">
        <v>138</v>
      </c>
      <c r="C30" s="12" t="s">
        <v>188</v>
      </c>
      <c r="D30" s="36" t="s">
        <v>137</v>
      </c>
      <c r="E30" s="119"/>
      <c r="F30" s="119"/>
      <c r="G30" s="119"/>
      <c r="H30" s="119"/>
    </row>
    <row r="31" spans="1:8">
      <c r="A31" s="10">
        <v>1.5</v>
      </c>
      <c r="B31" s="9" t="s">
        <v>140</v>
      </c>
      <c r="C31" s="12" t="s">
        <v>188</v>
      </c>
      <c r="D31" s="36" t="s">
        <v>139</v>
      </c>
      <c r="E31" s="119"/>
      <c r="F31" s="119"/>
      <c r="G31" s="119"/>
      <c r="H31" s="119"/>
    </row>
    <row r="32" spans="1:8">
      <c r="A32" s="10">
        <v>1.6</v>
      </c>
      <c r="B32" s="9" t="s">
        <v>142</v>
      </c>
      <c r="C32" s="12" t="s">
        <v>188</v>
      </c>
      <c r="D32" s="36" t="s">
        <v>141</v>
      </c>
      <c r="E32" s="119"/>
      <c r="F32" s="119"/>
      <c r="G32" s="119"/>
      <c r="H32" s="119"/>
    </row>
    <row r="33" spans="1:8">
      <c r="A33" s="51">
        <v>2</v>
      </c>
      <c r="B33" s="103" t="s">
        <v>190</v>
      </c>
      <c r="C33" s="104"/>
      <c r="D33" s="104"/>
      <c r="E33" s="104"/>
      <c r="F33" s="104"/>
      <c r="G33" s="104"/>
      <c r="H33" s="105"/>
    </row>
    <row r="34" spans="1:8">
      <c r="A34" s="10">
        <v>2.1</v>
      </c>
      <c r="B34" s="9" t="s">
        <v>131</v>
      </c>
      <c r="C34" s="12" t="s">
        <v>188</v>
      </c>
      <c r="D34" s="36" t="s">
        <v>130</v>
      </c>
      <c r="E34" s="113" t="s">
        <v>189</v>
      </c>
      <c r="F34" s="113">
        <v>5</v>
      </c>
      <c r="G34" s="113">
        <v>9800</v>
      </c>
      <c r="H34" s="113">
        <f>SUM(G34*F34)</f>
        <v>49000</v>
      </c>
    </row>
    <row r="35" spans="1:8" ht="28.5" customHeight="1">
      <c r="A35" s="10">
        <v>2.2000000000000002</v>
      </c>
      <c r="B35" s="9" t="s">
        <v>134</v>
      </c>
      <c r="C35" s="12" t="s">
        <v>188</v>
      </c>
      <c r="D35" s="36" t="s">
        <v>133</v>
      </c>
      <c r="E35" s="114"/>
      <c r="F35" s="114"/>
      <c r="G35" s="114"/>
      <c r="H35" s="114"/>
    </row>
    <row r="36" spans="1:8" ht="28.5" customHeight="1">
      <c r="A36" s="10">
        <v>2.2999999999999998</v>
      </c>
      <c r="B36" s="9" t="s">
        <v>143</v>
      </c>
      <c r="C36" s="12" t="s">
        <v>188</v>
      </c>
      <c r="D36" s="36" t="s">
        <v>135</v>
      </c>
      <c r="E36" s="114"/>
      <c r="F36" s="114"/>
      <c r="G36" s="114"/>
      <c r="H36" s="114"/>
    </row>
    <row r="37" spans="1:8">
      <c r="A37" s="10">
        <v>2.4</v>
      </c>
      <c r="B37" s="9" t="s">
        <v>136</v>
      </c>
      <c r="C37" s="12" t="s">
        <v>188</v>
      </c>
      <c r="D37" s="36" t="s">
        <v>137</v>
      </c>
      <c r="E37" s="114"/>
      <c r="F37" s="114"/>
      <c r="G37" s="114"/>
      <c r="H37" s="114"/>
    </row>
    <row r="38" spans="1:8" ht="42.75" customHeight="1">
      <c r="A38" s="10">
        <v>2.5</v>
      </c>
      <c r="B38" s="9" t="s">
        <v>138</v>
      </c>
      <c r="C38" s="12" t="s">
        <v>188</v>
      </c>
      <c r="D38" s="36" t="s">
        <v>139</v>
      </c>
      <c r="E38" s="114"/>
      <c r="F38" s="114"/>
      <c r="G38" s="114"/>
      <c r="H38" s="114"/>
    </row>
    <row r="39" spans="1:8">
      <c r="A39" s="10">
        <v>2.6</v>
      </c>
      <c r="B39" s="9" t="s">
        <v>142</v>
      </c>
      <c r="C39" s="12" t="s">
        <v>188</v>
      </c>
      <c r="D39" s="36" t="s">
        <v>141</v>
      </c>
      <c r="E39" s="115"/>
      <c r="F39" s="115"/>
      <c r="G39" s="115"/>
      <c r="H39" s="115"/>
    </row>
    <row r="40" spans="1:8">
      <c r="A40" s="10">
        <v>3</v>
      </c>
      <c r="B40" s="9" t="s">
        <v>144</v>
      </c>
      <c r="C40" s="11" t="s">
        <v>132</v>
      </c>
      <c r="D40" s="36" t="s">
        <v>145</v>
      </c>
      <c r="E40" s="9" t="s">
        <v>34</v>
      </c>
      <c r="F40" s="9">
        <v>10</v>
      </c>
      <c r="G40" s="9">
        <v>5500</v>
      </c>
      <c r="H40" s="1">
        <f>SUM(G40*F40)</f>
        <v>55000</v>
      </c>
    </row>
    <row r="41" spans="1:8">
      <c r="A41" s="10">
        <v>4</v>
      </c>
      <c r="B41" s="9" t="s">
        <v>146</v>
      </c>
      <c r="C41" s="9" t="s">
        <v>132</v>
      </c>
      <c r="D41" s="36" t="s">
        <v>147</v>
      </c>
      <c r="E41" s="9" t="s">
        <v>34</v>
      </c>
      <c r="F41" s="9">
        <v>20</v>
      </c>
      <c r="G41" s="9">
        <v>420</v>
      </c>
      <c r="H41" s="1">
        <f t="shared" ref="H41:H51" si="1">SUM(G41*F41)</f>
        <v>8400</v>
      </c>
    </row>
    <row r="42" spans="1:8">
      <c r="A42" s="10">
        <v>5</v>
      </c>
      <c r="B42" s="9" t="s">
        <v>119</v>
      </c>
      <c r="C42" s="9" t="s">
        <v>148</v>
      </c>
      <c r="D42" s="36"/>
      <c r="E42" s="9" t="s">
        <v>11</v>
      </c>
      <c r="F42" s="9">
        <v>5</v>
      </c>
      <c r="G42" s="9">
        <v>300</v>
      </c>
      <c r="H42" s="1">
        <f t="shared" si="1"/>
        <v>1500</v>
      </c>
    </row>
    <row r="43" spans="1:8">
      <c r="A43" s="10">
        <v>6</v>
      </c>
      <c r="B43" s="9" t="s">
        <v>121</v>
      </c>
      <c r="C43" s="9" t="s">
        <v>149</v>
      </c>
      <c r="D43" s="36"/>
      <c r="E43" s="9" t="s">
        <v>123</v>
      </c>
      <c r="F43" s="9">
        <v>10</v>
      </c>
      <c r="G43" s="9">
        <v>1300</v>
      </c>
      <c r="H43" s="1">
        <f t="shared" si="1"/>
        <v>13000</v>
      </c>
    </row>
    <row r="44" spans="1:8">
      <c r="A44" s="10">
        <v>7</v>
      </c>
      <c r="B44" s="9" t="s">
        <v>150</v>
      </c>
      <c r="C44" s="9" t="s">
        <v>67</v>
      </c>
      <c r="D44" s="36"/>
      <c r="E44" s="9" t="s">
        <v>151</v>
      </c>
      <c r="F44" s="9">
        <v>80</v>
      </c>
      <c r="G44" s="9">
        <v>140</v>
      </c>
      <c r="H44" s="1">
        <f t="shared" si="1"/>
        <v>11200</v>
      </c>
    </row>
    <row r="45" spans="1:8">
      <c r="A45" s="10">
        <v>8</v>
      </c>
      <c r="B45" s="9" t="s">
        <v>152</v>
      </c>
      <c r="C45" s="9" t="s">
        <v>154</v>
      </c>
      <c r="D45" s="36" t="s">
        <v>153</v>
      </c>
      <c r="E45" s="9" t="s">
        <v>151</v>
      </c>
      <c r="F45" s="9">
        <v>600</v>
      </c>
      <c r="G45" s="9">
        <v>2</v>
      </c>
      <c r="H45" s="1">
        <f t="shared" si="1"/>
        <v>1200</v>
      </c>
    </row>
    <row r="46" spans="1:8">
      <c r="A46" s="10">
        <v>9</v>
      </c>
      <c r="B46" s="9" t="s">
        <v>155</v>
      </c>
      <c r="C46" s="9" t="s">
        <v>154</v>
      </c>
      <c r="D46" s="36" t="s">
        <v>156</v>
      </c>
      <c r="E46" s="9" t="s">
        <v>151</v>
      </c>
      <c r="F46" s="9">
        <v>600</v>
      </c>
      <c r="G46" s="9">
        <v>2</v>
      </c>
      <c r="H46" s="1">
        <f t="shared" si="1"/>
        <v>1200</v>
      </c>
    </row>
    <row r="47" spans="1:8">
      <c r="A47" s="10">
        <v>10</v>
      </c>
      <c r="B47" s="9" t="s">
        <v>157</v>
      </c>
      <c r="C47" s="9" t="s">
        <v>154</v>
      </c>
      <c r="D47" s="36" t="s">
        <v>158</v>
      </c>
      <c r="E47" s="9" t="s">
        <v>151</v>
      </c>
      <c r="F47" s="9">
        <v>600</v>
      </c>
      <c r="G47" s="9">
        <v>3</v>
      </c>
      <c r="H47" s="1">
        <f t="shared" si="1"/>
        <v>1800</v>
      </c>
    </row>
    <row r="48" spans="1:8">
      <c r="A48" s="10">
        <v>11</v>
      </c>
      <c r="B48" s="9" t="s">
        <v>159</v>
      </c>
      <c r="C48" s="9" t="s">
        <v>154</v>
      </c>
      <c r="D48" s="36" t="s">
        <v>160</v>
      </c>
      <c r="E48" s="9" t="s">
        <v>151</v>
      </c>
      <c r="F48" s="9">
        <v>600</v>
      </c>
      <c r="G48" s="9">
        <v>3.5</v>
      </c>
      <c r="H48" s="1">
        <f t="shared" si="1"/>
        <v>2100</v>
      </c>
    </row>
    <row r="49" spans="1:8" ht="13.9" customHeight="1">
      <c r="A49" s="10">
        <v>12</v>
      </c>
      <c r="B49" s="9" t="s">
        <v>108</v>
      </c>
      <c r="C49" s="9" t="s">
        <v>154</v>
      </c>
      <c r="D49" s="36" t="s">
        <v>161</v>
      </c>
      <c r="E49" s="9" t="s">
        <v>151</v>
      </c>
      <c r="F49" s="9">
        <v>1500</v>
      </c>
      <c r="G49" s="9">
        <v>2</v>
      </c>
      <c r="H49" s="1">
        <f t="shared" si="1"/>
        <v>3000</v>
      </c>
    </row>
    <row r="50" spans="1:8">
      <c r="A50" s="10">
        <v>13</v>
      </c>
      <c r="B50" s="9" t="s">
        <v>162</v>
      </c>
      <c r="C50" s="9"/>
      <c r="D50" s="36"/>
      <c r="E50" s="9" t="s">
        <v>34</v>
      </c>
      <c r="F50" s="9">
        <v>10</v>
      </c>
      <c r="G50" s="9">
        <v>380</v>
      </c>
      <c r="H50" s="1">
        <f t="shared" si="1"/>
        <v>3800</v>
      </c>
    </row>
    <row r="51" spans="1:8">
      <c r="A51" s="10">
        <v>14</v>
      </c>
      <c r="B51" s="9" t="s">
        <v>163</v>
      </c>
      <c r="C51" s="9"/>
      <c r="D51" s="36"/>
      <c r="E51" s="9" t="s">
        <v>164</v>
      </c>
      <c r="F51" s="9">
        <v>10</v>
      </c>
      <c r="G51" s="9">
        <v>300</v>
      </c>
      <c r="H51" s="1">
        <f t="shared" si="1"/>
        <v>3000</v>
      </c>
    </row>
    <row r="52" spans="1:8">
      <c r="A52" s="10" t="s">
        <v>196</v>
      </c>
      <c r="B52" s="103" t="s">
        <v>199</v>
      </c>
      <c r="C52" s="104"/>
      <c r="D52" s="105"/>
      <c r="E52" s="1"/>
      <c r="F52" s="1"/>
      <c r="G52" s="1"/>
      <c r="H52" s="1">
        <f>SUM(H27:H51)</f>
        <v>203200</v>
      </c>
    </row>
    <row r="53" spans="1:8">
      <c r="A53" s="10" t="s">
        <v>197</v>
      </c>
      <c r="B53" s="103" t="s">
        <v>200</v>
      </c>
      <c r="C53" s="104"/>
      <c r="D53" s="105"/>
      <c r="E53" s="1"/>
      <c r="F53" s="1"/>
      <c r="G53" s="1"/>
      <c r="H53" s="1">
        <f>SUM(H52*0.06)</f>
        <v>12192</v>
      </c>
    </row>
    <row r="54" spans="1:8">
      <c r="A54" s="10" t="s">
        <v>198</v>
      </c>
      <c r="B54" s="103" t="s">
        <v>201</v>
      </c>
      <c r="C54" s="104"/>
      <c r="D54" s="105"/>
      <c r="E54" s="1"/>
      <c r="F54" s="1"/>
      <c r="G54" s="1"/>
      <c r="H54" s="1">
        <f>SUM(H52:H53)</f>
        <v>215392</v>
      </c>
    </row>
    <row r="55" spans="1:8" s="7" customFormat="1" ht="14.25">
      <c r="A55" s="111" t="s">
        <v>231</v>
      </c>
      <c r="B55" s="112"/>
      <c r="C55" s="112"/>
      <c r="D55" s="112"/>
      <c r="E55" s="112"/>
      <c r="F55" s="112"/>
      <c r="G55" s="112"/>
      <c r="H55" s="112"/>
    </row>
    <row r="56" spans="1:8" s="7" customFormat="1">
      <c r="A56" s="32" t="s">
        <v>0</v>
      </c>
      <c r="B56" s="32" t="s">
        <v>1</v>
      </c>
      <c r="C56" s="32" t="s">
        <v>2</v>
      </c>
      <c r="D56" s="32" t="s">
        <v>3</v>
      </c>
      <c r="E56" s="32" t="s">
        <v>4</v>
      </c>
      <c r="F56" s="32" t="s">
        <v>5</v>
      </c>
      <c r="G56" s="33" t="s">
        <v>6</v>
      </c>
      <c r="H56" s="33" t="s">
        <v>186</v>
      </c>
    </row>
    <row r="57" spans="1:8" s="7" customFormat="1" ht="14.25" customHeight="1">
      <c r="A57" s="52">
        <v>1</v>
      </c>
      <c r="B57" s="103" t="s">
        <v>195</v>
      </c>
      <c r="C57" s="104"/>
      <c r="D57" s="104"/>
      <c r="E57" s="104"/>
      <c r="F57" s="104"/>
      <c r="G57" s="104"/>
      <c r="H57" s="105"/>
    </row>
    <row r="58" spans="1:8" ht="27" customHeight="1">
      <c r="A58" s="34">
        <v>1.1000000000000001</v>
      </c>
      <c r="B58" s="13" t="s">
        <v>86</v>
      </c>
      <c r="C58" s="126" t="s">
        <v>88</v>
      </c>
      <c r="D58" s="126" t="s">
        <v>87</v>
      </c>
      <c r="E58" s="113" t="s">
        <v>191</v>
      </c>
      <c r="F58" s="113">
        <v>3</v>
      </c>
      <c r="G58" s="113">
        <v>8800</v>
      </c>
      <c r="H58" s="113">
        <f>SUM(F58*G58)</f>
        <v>26400</v>
      </c>
    </row>
    <row r="59" spans="1:8" ht="13.9" customHeight="1">
      <c r="A59" s="34">
        <v>1.2</v>
      </c>
      <c r="B59" s="31" t="s">
        <v>89</v>
      </c>
      <c r="C59" s="127"/>
      <c r="D59" s="127"/>
      <c r="E59" s="114"/>
      <c r="F59" s="114"/>
      <c r="G59" s="114"/>
      <c r="H59" s="114"/>
    </row>
    <row r="60" spans="1:8" ht="13.9" customHeight="1">
      <c r="A60" s="34">
        <v>1.3</v>
      </c>
      <c r="B60" s="31" t="s">
        <v>92</v>
      </c>
      <c r="C60" s="127"/>
      <c r="D60" s="127"/>
      <c r="E60" s="114"/>
      <c r="F60" s="114"/>
      <c r="G60" s="114"/>
      <c r="H60" s="114"/>
    </row>
    <row r="61" spans="1:8">
      <c r="A61" s="34">
        <v>1.4</v>
      </c>
      <c r="B61" s="31" t="s">
        <v>95</v>
      </c>
      <c r="C61" s="127"/>
      <c r="D61" s="127"/>
      <c r="E61" s="114"/>
      <c r="F61" s="114"/>
      <c r="G61" s="114"/>
      <c r="H61" s="114"/>
    </row>
    <row r="62" spans="1:8">
      <c r="A62" s="34">
        <v>1.5</v>
      </c>
      <c r="B62" s="31" t="s">
        <v>96</v>
      </c>
      <c r="C62" s="127"/>
      <c r="D62" s="127"/>
      <c r="E62" s="114"/>
      <c r="F62" s="114"/>
      <c r="G62" s="114"/>
      <c r="H62" s="114"/>
    </row>
    <row r="63" spans="1:8">
      <c r="A63" s="34">
        <v>1.6</v>
      </c>
      <c r="B63" s="31" t="s">
        <v>99</v>
      </c>
      <c r="C63" s="128"/>
      <c r="D63" s="128"/>
      <c r="E63" s="115"/>
      <c r="F63" s="115"/>
      <c r="G63" s="115"/>
      <c r="H63" s="115"/>
    </row>
    <row r="64" spans="1:8" s="7" customFormat="1">
      <c r="A64" s="52">
        <v>2</v>
      </c>
      <c r="B64" s="120" t="s">
        <v>194</v>
      </c>
      <c r="C64" s="121"/>
      <c r="D64" s="121"/>
      <c r="E64" s="121"/>
      <c r="F64" s="121"/>
      <c r="G64" s="121"/>
      <c r="H64" s="122"/>
    </row>
    <row r="65" spans="1:8">
      <c r="A65" s="34">
        <v>2.1</v>
      </c>
      <c r="B65" s="31" t="s">
        <v>101</v>
      </c>
      <c r="C65" s="126" t="s">
        <v>103</v>
      </c>
      <c r="D65" s="126" t="s">
        <v>102</v>
      </c>
      <c r="E65" s="113" t="s">
        <v>193</v>
      </c>
      <c r="F65" s="113">
        <v>3</v>
      </c>
      <c r="G65" s="113">
        <v>5200</v>
      </c>
      <c r="H65" s="113">
        <f>SUM(F65*G65)</f>
        <v>15600</v>
      </c>
    </row>
    <row r="66" spans="1:8">
      <c r="A66" s="34">
        <v>2.2000000000000002</v>
      </c>
      <c r="B66" s="31" t="s">
        <v>104</v>
      </c>
      <c r="C66" s="127"/>
      <c r="D66" s="127"/>
      <c r="E66" s="114"/>
      <c r="F66" s="114"/>
      <c r="G66" s="114"/>
      <c r="H66" s="114"/>
    </row>
    <row r="67" spans="1:8">
      <c r="A67" s="34">
        <v>2.2999999999999998</v>
      </c>
      <c r="B67" s="31" t="s">
        <v>97</v>
      </c>
      <c r="C67" s="127"/>
      <c r="D67" s="127"/>
      <c r="E67" s="114"/>
      <c r="F67" s="114"/>
      <c r="G67" s="114"/>
      <c r="H67" s="114"/>
    </row>
    <row r="68" spans="1:8" ht="13.9" customHeight="1">
      <c r="A68" s="34">
        <v>2.4</v>
      </c>
      <c r="B68" s="31" t="s">
        <v>108</v>
      </c>
      <c r="C68" s="128"/>
      <c r="D68" s="128"/>
      <c r="E68" s="115"/>
      <c r="F68" s="115"/>
      <c r="G68" s="115"/>
      <c r="H68" s="115"/>
    </row>
    <row r="69" spans="1:8" ht="13.9" customHeight="1">
      <c r="A69" s="34">
        <v>3</v>
      </c>
      <c r="B69" s="31" t="s">
        <v>109</v>
      </c>
      <c r="C69" s="31" t="s">
        <v>103</v>
      </c>
      <c r="D69" s="9" t="s">
        <v>110</v>
      </c>
      <c r="E69" s="34" t="s">
        <v>192</v>
      </c>
      <c r="F69" s="34">
        <v>3</v>
      </c>
      <c r="G69" s="34">
        <v>3540</v>
      </c>
      <c r="H69" s="1">
        <f>SUM(G69*F69)</f>
        <v>10620</v>
      </c>
    </row>
    <row r="70" spans="1:8">
      <c r="A70" s="34">
        <v>4</v>
      </c>
      <c r="B70" s="31" t="s">
        <v>112</v>
      </c>
      <c r="C70" s="31" t="s">
        <v>67</v>
      </c>
      <c r="D70" s="8" t="s">
        <v>113</v>
      </c>
      <c r="E70" s="9" t="s">
        <v>114</v>
      </c>
      <c r="F70" s="9">
        <v>27</v>
      </c>
      <c r="G70" s="9">
        <v>120</v>
      </c>
      <c r="H70" s="1">
        <f t="shared" ref="H70:H73" si="2">SUM(G70*F70)</f>
        <v>3240</v>
      </c>
    </row>
    <row r="71" spans="1:8">
      <c r="A71" s="34">
        <v>5</v>
      </c>
      <c r="B71" s="31" t="s">
        <v>117</v>
      </c>
      <c r="C71" s="31" t="s">
        <v>118</v>
      </c>
      <c r="D71" s="9"/>
      <c r="E71" s="9" t="s">
        <v>11</v>
      </c>
      <c r="F71" s="9">
        <v>2</v>
      </c>
      <c r="G71" s="9">
        <v>300</v>
      </c>
      <c r="H71" s="1">
        <f t="shared" si="2"/>
        <v>600</v>
      </c>
    </row>
    <row r="72" spans="1:8">
      <c r="A72" s="34">
        <v>6</v>
      </c>
      <c r="B72" s="9" t="s">
        <v>121</v>
      </c>
      <c r="C72" s="13" t="s">
        <v>122</v>
      </c>
      <c r="D72" s="8" t="s">
        <v>13</v>
      </c>
      <c r="E72" s="9" t="s">
        <v>123</v>
      </c>
      <c r="F72" s="9">
        <v>3</v>
      </c>
      <c r="G72" s="9">
        <v>1200</v>
      </c>
      <c r="H72" s="1">
        <f t="shared" si="2"/>
        <v>3600</v>
      </c>
    </row>
    <row r="73" spans="1:8">
      <c r="A73" s="34">
        <v>7</v>
      </c>
      <c r="B73" s="9" t="s">
        <v>124</v>
      </c>
      <c r="C73" s="13" t="s">
        <v>122</v>
      </c>
      <c r="D73" s="8" t="s">
        <v>13</v>
      </c>
      <c r="E73" s="9" t="s">
        <v>12</v>
      </c>
      <c r="F73" s="9">
        <v>3</v>
      </c>
      <c r="G73" s="9">
        <v>380</v>
      </c>
      <c r="H73" s="1">
        <f t="shared" si="2"/>
        <v>1140</v>
      </c>
    </row>
    <row r="74" spans="1:8">
      <c r="A74" s="34" t="s">
        <v>196</v>
      </c>
      <c r="B74" s="103" t="s">
        <v>202</v>
      </c>
      <c r="C74" s="104"/>
      <c r="D74" s="105"/>
      <c r="E74" s="1"/>
      <c r="F74" s="1"/>
      <c r="G74" s="1"/>
      <c r="H74" s="35">
        <f>SUM(H58:H73)</f>
        <v>61200</v>
      </c>
    </row>
    <row r="75" spans="1:8">
      <c r="A75" s="34" t="s">
        <v>203</v>
      </c>
      <c r="B75" s="103" t="s">
        <v>207</v>
      </c>
      <c r="C75" s="104"/>
      <c r="D75" s="105"/>
      <c r="E75" s="1"/>
      <c r="F75" s="1"/>
      <c r="G75" s="1"/>
      <c r="H75" s="35">
        <v>8000</v>
      </c>
    </row>
    <row r="76" spans="1:8">
      <c r="A76" s="34" t="s">
        <v>204</v>
      </c>
      <c r="B76" s="103" t="s">
        <v>206</v>
      </c>
      <c r="C76" s="104"/>
      <c r="D76" s="105"/>
      <c r="E76" s="1"/>
      <c r="F76" s="1"/>
      <c r="G76" s="1"/>
      <c r="H76" s="1">
        <f>SUM((H74+H75)*0.06)</f>
        <v>4152</v>
      </c>
    </row>
    <row r="77" spans="1:8">
      <c r="A77" s="34" t="s">
        <v>205</v>
      </c>
      <c r="B77" s="103" t="s">
        <v>208</v>
      </c>
      <c r="C77" s="104"/>
      <c r="D77" s="105"/>
      <c r="E77" s="1"/>
      <c r="F77" s="1"/>
      <c r="G77" s="1"/>
      <c r="H77" s="1">
        <f>SUM(H74:H76)</f>
        <v>73352</v>
      </c>
    </row>
  </sheetData>
  <mergeCells count="40">
    <mergeCell ref="B74:D74"/>
    <mergeCell ref="B75:D75"/>
    <mergeCell ref="B76:D76"/>
    <mergeCell ref="B77:D77"/>
    <mergeCell ref="C5:C8"/>
    <mergeCell ref="C10:C13"/>
    <mergeCell ref="B52:D52"/>
    <mergeCell ref="B53:D53"/>
    <mergeCell ref="B54:D54"/>
    <mergeCell ref="B21:D21"/>
    <mergeCell ref="B22:D22"/>
    <mergeCell ref="B23:D23"/>
    <mergeCell ref="C58:C63"/>
    <mergeCell ref="C65:C68"/>
    <mergeCell ref="D58:D63"/>
    <mergeCell ref="D65:D68"/>
    <mergeCell ref="E65:E68"/>
    <mergeCell ref="F65:F68"/>
    <mergeCell ref="G65:G68"/>
    <mergeCell ref="H65:H68"/>
    <mergeCell ref="E58:E63"/>
    <mergeCell ref="F58:F63"/>
    <mergeCell ref="B64:H64"/>
    <mergeCell ref="A1:H1"/>
    <mergeCell ref="B33:H33"/>
    <mergeCell ref="B26:H26"/>
    <mergeCell ref="H34:H39"/>
    <mergeCell ref="G34:G39"/>
    <mergeCell ref="F34:F39"/>
    <mergeCell ref="E34:E39"/>
    <mergeCell ref="E27:E32"/>
    <mergeCell ref="F27:F32"/>
    <mergeCell ref="G27:G32"/>
    <mergeCell ref="H27:H32"/>
    <mergeCell ref="B57:H57"/>
    <mergeCell ref="A2:H2"/>
    <mergeCell ref="A24:H24"/>
    <mergeCell ref="A55:H55"/>
    <mergeCell ref="G58:G63"/>
    <mergeCell ref="H58:H63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3"/>
  <sheetViews>
    <sheetView tabSelected="1" zoomScale="115" zoomScaleNormal="115" workbookViewId="0">
      <selection activeCell="G84" sqref="G84"/>
    </sheetView>
  </sheetViews>
  <sheetFormatPr defaultRowHeight="13.5"/>
  <cols>
    <col min="2" max="2" width="21.625" customWidth="1"/>
    <col min="3" max="3" width="14.125" customWidth="1"/>
    <col min="4" max="4" width="14.375" customWidth="1"/>
    <col min="5" max="5" width="11.25" customWidth="1"/>
  </cols>
  <sheetData>
    <row r="1" spans="1:6">
      <c r="A1" s="83" t="s">
        <v>394</v>
      </c>
      <c r="B1" s="132" t="s">
        <v>393</v>
      </c>
      <c r="C1" s="132"/>
      <c r="D1" s="132"/>
      <c r="E1" s="132"/>
      <c r="F1" s="132"/>
    </row>
    <row r="2" spans="1:6">
      <c r="A2" s="54" t="s">
        <v>232</v>
      </c>
      <c r="B2" s="84" t="s">
        <v>233</v>
      </c>
      <c r="C2" s="84"/>
      <c r="D2" s="84"/>
      <c r="E2" s="85" t="s">
        <v>232</v>
      </c>
      <c r="F2" s="86" t="s">
        <v>232</v>
      </c>
    </row>
    <row r="3" spans="1:6" ht="22.5">
      <c r="A3" s="54" t="s">
        <v>234</v>
      </c>
      <c r="B3" s="55" t="s">
        <v>37</v>
      </c>
      <c r="C3" s="55" t="s">
        <v>235</v>
      </c>
      <c r="D3" s="55" t="s">
        <v>38</v>
      </c>
      <c r="E3" s="54" t="s">
        <v>11</v>
      </c>
      <c r="F3" s="56" t="s">
        <v>236</v>
      </c>
    </row>
    <row r="4" spans="1:6">
      <c r="A4" s="54" t="s">
        <v>237</v>
      </c>
      <c r="B4" s="55" t="s">
        <v>238</v>
      </c>
      <c r="C4" s="55" t="s">
        <v>235</v>
      </c>
      <c r="D4" s="55" t="s">
        <v>239</v>
      </c>
      <c r="E4" s="54" t="s">
        <v>11</v>
      </c>
      <c r="F4" s="56" t="s">
        <v>240</v>
      </c>
    </row>
    <row r="5" spans="1:6">
      <c r="A5" s="54" t="s">
        <v>241</v>
      </c>
      <c r="B5" s="55" t="s">
        <v>242</v>
      </c>
      <c r="C5" s="55" t="s">
        <v>235</v>
      </c>
      <c r="D5" s="55" t="s">
        <v>39</v>
      </c>
      <c r="E5" s="54" t="s">
        <v>11</v>
      </c>
      <c r="F5" s="56" t="s">
        <v>243</v>
      </c>
    </row>
    <row r="6" spans="1:6">
      <c r="A6" s="54" t="s">
        <v>244</v>
      </c>
      <c r="B6" s="55" t="s">
        <v>245</v>
      </c>
      <c r="C6" s="55" t="s">
        <v>235</v>
      </c>
      <c r="D6" s="55" t="s">
        <v>246</v>
      </c>
      <c r="E6" s="54" t="s">
        <v>11</v>
      </c>
      <c r="F6" s="56" t="s">
        <v>234</v>
      </c>
    </row>
    <row r="7" spans="1:6">
      <c r="A7" s="54" t="s">
        <v>247</v>
      </c>
      <c r="B7" s="55" t="s">
        <v>248</v>
      </c>
      <c r="C7" s="55" t="s">
        <v>249</v>
      </c>
      <c r="D7" s="55" t="s">
        <v>250</v>
      </c>
      <c r="E7" s="54" t="s">
        <v>11</v>
      </c>
      <c r="F7" s="56" t="s">
        <v>251</v>
      </c>
    </row>
    <row r="8" spans="1:6">
      <c r="A8" s="54" t="s">
        <v>252</v>
      </c>
      <c r="B8" s="55" t="s">
        <v>253</v>
      </c>
      <c r="C8" s="55" t="s">
        <v>67</v>
      </c>
      <c r="D8" s="55" t="s">
        <v>254</v>
      </c>
      <c r="E8" s="54" t="s">
        <v>34</v>
      </c>
      <c r="F8" s="56" t="s">
        <v>251</v>
      </c>
    </row>
    <row r="9" spans="1:6">
      <c r="A9" s="54" t="s">
        <v>255</v>
      </c>
      <c r="B9" s="55" t="s">
        <v>256</v>
      </c>
      <c r="C9" s="55" t="s">
        <v>20</v>
      </c>
      <c r="D9" s="55" t="s">
        <v>257</v>
      </c>
      <c r="E9" s="54" t="s">
        <v>34</v>
      </c>
      <c r="F9" s="56" t="s">
        <v>234</v>
      </c>
    </row>
    <row r="10" spans="1:6">
      <c r="A10" s="54" t="s">
        <v>258</v>
      </c>
      <c r="B10" s="55" t="s">
        <v>259</v>
      </c>
      <c r="C10" s="55" t="s">
        <v>235</v>
      </c>
      <c r="D10" s="55" t="s">
        <v>40</v>
      </c>
      <c r="E10" s="54" t="s">
        <v>41</v>
      </c>
      <c r="F10" s="56" t="s">
        <v>236</v>
      </c>
    </row>
    <row r="11" spans="1:6">
      <c r="A11" s="54" t="s">
        <v>236</v>
      </c>
      <c r="B11" s="55" t="s">
        <v>260</v>
      </c>
      <c r="C11" s="55" t="s">
        <v>31</v>
      </c>
      <c r="D11" s="55" t="s">
        <v>261</v>
      </c>
      <c r="E11" s="54" t="s">
        <v>11</v>
      </c>
      <c r="F11" s="56" t="s">
        <v>258</v>
      </c>
    </row>
    <row r="12" spans="1:6">
      <c r="A12" s="54" t="s">
        <v>262</v>
      </c>
      <c r="B12" s="55" t="s">
        <v>263</v>
      </c>
      <c r="C12" s="55" t="s">
        <v>31</v>
      </c>
      <c r="D12" s="55" t="s">
        <v>264</v>
      </c>
      <c r="E12" s="54" t="s">
        <v>34</v>
      </c>
      <c r="F12" s="56" t="s">
        <v>258</v>
      </c>
    </row>
    <row r="13" spans="1:6">
      <c r="A13" s="54" t="s">
        <v>232</v>
      </c>
      <c r="B13" s="55" t="s">
        <v>265</v>
      </c>
      <c r="C13" s="55"/>
      <c r="D13" s="55"/>
      <c r="E13" s="54" t="s">
        <v>232</v>
      </c>
      <c r="F13" s="56" t="s">
        <v>232</v>
      </c>
    </row>
    <row r="14" spans="1:6">
      <c r="A14" s="54" t="s">
        <v>266</v>
      </c>
      <c r="B14" s="55" t="s">
        <v>267</v>
      </c>
      <c r="C14" s="55" t="s">
        <v>235</v>
      </c>
      <c r="D14" s="55" t="s">
        <v>268</v>
      </c>
      <c r="E14" s="54" t="s">
        <v>11</v>
      </c>
      <c r="F14" s="56" t="s">
        <v>247</v>
      </c>
    </row>
    <row r="15" spans="1:6">
      <c r="A15" s="54" t="s">
        <v>269</v>
      </c>
      <c r="B15" s="55" t="s">
        <v>270</v>
      </c>
      <c r="C15" s="55" t="s">
        <v>271</v>
      </c>
      <c r="D15" s="55" t="s">
        <v>272</v>
      </c>
      <c r="E15" s="54" t="s">
        <v>273</v>
      </c>
      <c r="F15" s="56" t="s">
        <v>274</v>
      </c>
    </row>
    <row r="16" spans="1:6" ht="33.75">
      <c r="A16" s="54" t="s">
        <v>275</v>
      </c>
      <c r="B16" s="55" t="s">
        <v>276</v>
      </c>
      <c r="C16" s="55" t="s">
        <v>235</v>
      </c>
      <c r="D16" s="55" t="s">
        <v>277</v>
      </c>
      <c r="E16" s="54" t="s">
        <v>11</v>
      </c>
      <c r="F16" s="56" t="s">
        <v>234</v>
      </c>
    </row>
    <row r="17" spans="1:6" ht="22.5">
      <c r="A17" s="54" t="s">
        <v>251</v>
      </c>
      <c r="B17" s="55" t="s">
        <v>278</v>
      </c>
      <c r="C17" s="55" t="s">
        <v>271</v>
      </c>
      <c r="D17" s="55" t="s">
        <v>279</v>
      </c>
      <c r="E17" s="54" t="s">
        <v>273</v>
      </c>
      <c r="F17" s="56" t="s">
        <v>243</v>
      </c>
    </row>
    <row r="18" spans="1:6" ht="22.5">
      <c r="A18" s="54" t="s">
        <v>280</v>
      </c>
      <c r="B18" s="55" t="s">
        <v>32</v>
      </c>
      <c r="C18" s="55" t="s">
        <v>31</v>
      </c>
      <c r="D18" s="55" t="s">
        <v>33</v>
      </c>
      <c r="E18" s="54" t="s">
        <v>11</v>
      </c>
      <c r="F18" s="56" t="s">
        <v>234</v>
      </c>
    </row>
    <row r="19" spans="1:6">
      <c r="A19" s="54" t="s">
        <v>281</v>
      </c>
      <c r="B19" s="55" t="s">
        <v>263</v>
      </c>
      <c r="C19" s="55" t="s">
        <v>31</v>
      </c>
      <c r="D19" s="55" t="s">
        <v>264</v>
      </c>
      <c r="E19" s="54" t="s">
        <v>34</v>
      </c>
      <c r="F19" s="56" t="s">
        <v>251</v>
      </c>
    </row>
    <row r="20" spans="1:6">
      <c r="A20" s="54" t="s">
        <v>282</v>
      </c>
      <c r="B20" s="55" t="s">
        <v>35</v>
      </c>
      <c r="C20" s="55" t="s">
        <v>31</v>
      </c>
      <c r="D20" s="55" t="s">
        <v>36</v>
      </c>
      <c r="E20" s="54" t="s">
        <v>34</v>
      </c>
      <c r="F20" s="56" t="s">
        <v>237</v>
      </c>
    </row>
    <row r="21" spans="1:6">
      <c r="A21" s="54" t="s">
        <v>283</v>
      </c>
      <c r="B21" s="55" t="s">
        <v>284</v>
      </c>
      <c r="C21" s="55" t="s">
        <v>31</v>
      </c>
      <c r="D21" s="55" t="s">
        <v>285</v>
      </c>
      <c r="E21" s="54" t="s">
        <v>11</v>
      </c>
      <c r="F21" s="56" t="s">
        <v>234</v>
      </c>
    </row>
    <row r="22" spans="1:6">
      <c r="A22" s="54" t="s">
        <v>286</v>
      </c>
      <c r="B22" s="55" t="s">
        <v>287</v>
      </c>
      <c r="C22" s="55" t="s">
        <v>235</v>
      </c>
      <c r="D22" s="55" t="s">
        <v>288</v>
      </c>
      <c r="E22" s="54" t="s">
        <v>11</v>
      </c>
      <c r="F22" s="56" t="s">
        <v>234</v>
      </c>
    </row>
    <row r="23" spans="1:6">
      <c r="A23" s="54" t="s">
        <v>289</v>
      </c>
      <c r="B23" s="55" t="s">
        <v>290</v>
      </c>
      <c r="C23" s="55" t="s">
        <v>235</v>
      </c>
      <c r="D23" s="55" t="s">
        <v>291</v>
      </c>
      <c r="E23" s="54" t="s">
        <v>12</v>
      </c>
      <c r="F23" s="56" t="s">
        <v>234</v>
      </c>
    </row>
    <row r="24" spans="1:6" ht="22.5">
      <c r="A24" s="54" t="s">
        <v>292</v>
      </c>
      <c r="B24" s="55" t="s">
        <v>293</v>
      </c>
      <c r="C24" s="55" t="s">
        <v>294</v>
      </c>
      <c r="D24" s="55" t="s">
        <v>295</v>
      </c>
      <c r="E24" s="54" t="s">
        <v>11</v>
      </c>
      <c r="F24" s="56" t="s">
        <v>234</v>
      </c>
    </row>
    <row r="25" spans="1:6">
      <c r="A25" s="54" t="s">
        <v>296</v>
      </c>
      <c r="B25" s="55" t="s">
        <v>297</v>
      </c>
      <c r="C25" s="55" t="s">
        <v>235</v>
      </c>
      <c r="D25" s="55" t="s">
        <v>298</v>
      </c>
      <c r="E25" s="54" t="s">
        <v>12</v>
      </c>
      <c r="F25" s="56" t="s">
        <v>234</v>
      </c>
    </row>
    <row r="26" spans="1:6">
      <c r="A26" s="54" t="s">
        <v>299</v>
      </c>
      <c r="B26" s="55" t="s">
        <v>300</v>
      </c>
      <c r="C26" s="55" t="s">
        <v>235</v>
      </c>
      <c r="D26" s="55" t="s">
        <v>301</v>
      </c>
      <c r="E26" s="54" t="s">
        <v>11</v>
      </c>
      <c r="F26" s="56" t="s">
        <v>234</v>
      </c>
    </row>
    <row r="27" spans="1:6">
      <c r="A27" s="54" t="s">
        <v>302</v>
      </c>
      <c r="B27" s="87" t="s">
        <v>303</v>
      </c>
      <c r="C27" s="87" t="s">
        <v>235</v>
      </c>
      <c r="D27" s="87" t="s">
        <v>304</v>
      </c>
      <c r="E27" s="88" t="s">
        <v>11</v>
      </c>
      <c r="F27" s="89" t="s">
        <v>258</v>
      </c>
    </row>
    <row r="28" spans="1:6">
      <c r="A28" s="83" t="s">
        <v>395</v>
      </c>
      <c r="B28" s="132" t="s">
        <v>396</v>
      </c>
      <c r="C28" s="132"/>
      <c r="D28" s="132"/>
      <c r="E28" s="132"/>
      <c r="F28" s="132"/>
    </row>
    <row r="29" spans="1:6" ht="45">
      <c r="A29" s="54" t="s">
        <v>232</v>
      </c>
      <c r="B29" s="84" t="s">
        <v>305</v>
      </c>
      <c r="C29" s="84"/>
      <c r="D29" s="84"/>
      <c r="E29" s="85" t="s">
        <v>232</v>
      </c>
      <c r="F29" s="86" t="s">
        <v>232</v>
      </c>
    </row>
    <row r="30" spans="1:6">
      <c r="A30" s="54" t="s">
        <v>234</v>
      </c>
      <c r="B30" s="55" t="s">
        <v>306</v>
      </c>
      <c r="C30" s="55" t="s">
        <v>307</v>
      </c>
      <c r="D30" s="55" t="s">
        <v>308</v>
      </c>
      <c r="E30" s="54" t="s">
        <v>11</v>
      </c>
      <c r="F30" s="56" t="s">
        <v>292</v>
      </c>
    </row>
    <row r="31" spans="1:6">
      <c r="A31" s="54" t="s">
        <v>237</v>
      </c>
      <c r="B31" s="55" t="s">
        <v>309</v>
      </c>
      <c r="C31" s="55" t="s">
        <v>307</v>
      </c>
      <c r="D31" s="55" t="s">
        <v>310</v>
      </c>
      <c r="E31" s="54" t="s">
        <v>11</v>
      </c>
      <c r="F31" s="56" t="s">
        <v>292</v>
      </c>
    </row>
    <row r="32" spans="1:6">
      <c r="A32" s="54" t="s">
        <v>241</v>
      </c>
      <c r="B32" s="55" t="s">
        <v>311</v>
      </c>
      <c r="C32" s="55" t="s">
        <v>307</v>
      </c>
      <c r="D32" s="55" t="s">
        <v>312</v>
      </c>
      <c r="E32" s="54" t="s">
        <v>11</v>
      </c>
      <c r="F32" s="56" t="s">
        <v>255</v>
      </c>
    </row>
    <row r="33" spans="1:6">
      <c r="A33" s="54" t="s">
        <v>244</v>
      </c>
      <c r="B33" s="55" t="s">
        <v>313</v>
      </c>
      <c r="C33" s="55" t="s">
        <v>314</v>
      </c>
      <c r="D33" s="55" t="s">
        <v>315</v>
      </c>
      <c r="E33" s="54" t="s">
        <v>11</v>
      </c>
      <c r="F33" s="56" t="s">
        <v>255</v>
      </c>
    </row>
    <row r="34" spans="1:6">
      <c r="A34" s="53" t="s">
        <v>316</v>
      </c>
      <c r="B34" s="133" t="s">
        <v>317</v>
      </c>
      <c r="C34" s="134"/>
      <c r="D34" s="134"/>
      <c r="E34" s="134"/>
      <c r="F34" s="134"/>
    </row>
    <row r="35" spans="1:6">
      <c r="A35" s="54" t="s">
        <v>232</v>
      </c>
      <c r="B35" s="55" t="s">
        <v>318</v>
      </c>
      <c r="C35" s="57" t="s">
        <v>319</v>
      </c>
      <c r="D35" s="57" t="s">
        <v>320</v>
      </c>
      <c r="E35" s="54" t="s">
        <v>232</v>
      </c>
      <c r="F35" s="56" t="s">
        <v>232</v>
      </c>
    </row>
    <row r="36" spans="1:6">
      <c r="A36" s="54" t="s">
        <v>234</v>
      </c>
      <c r="B36" s="55" t="s">
        <v>321</v>
      </c>
      <c r="C36" s="55"/>
      <c r="D36" s="55"/>
      <c r="E36" s="54" t="s">
        <v>12</v>
      </c>
      <c r="F36" s="56" t="s">
        <v>322</v>
      </c>
    </row>
    <row r="37" spans="1:6">
      <c r="A37" s="54" t="s">
        <v>232</v>
      </c>
      <c r="B37" s="55" t="s">
        <v>323</v>
      </c>
      <c r="C37" s="55"/>
      <c r="D37" s="55"/>
      <c r="E37" s="54" t="s">
        <v>232</v>
      </c>
      <c r="F37" s="56" t="s">
        <v>232</v>
      </c>
    </row>
    <row r="38" spans="1:6">
      <c r="A38" s="54" t="s">
        <v>237</v>
      </c>
      <c r="B38" s="55" t="s">
        <v>324</v>
      </c>
      <c r="C38" s="58" t="s">
        <v>325</v>
      </c>
      <c r="D38" s="58" t="s">
        <v>326</v>
      </c>
      <c r="E38" s="54" t="s">
        <v>34</v>
      </c>
      <c r="F38" s="56" t="s">
        <v>237</v>
      </c>
    </row>
    <row r="39" spans="1:6">
      <c r="A39" s="54" t="s">
        <v>241</v>
      </c>
      <c r="B39" s="55" t="s">
        <v>327</v>
      </c>
      <c r="C39" s="58" t="s">
        <v>319</v>
      </c>
      <c r="D39" s="58" t="s">
        <v>328</v>
      </c>
      <c r="E39" s="54" t="s">
        <v>34</v>
      </c>
      <c r="F39" s="56" t="s">
        <v>252</v>
      </c>
    </row>
    <row r="40" spans="1:6">
      <c r="A40" s="54" t="s">
        <v>244</v>
      </c>
      <c r="B40" s="55" t="s">
        <v>329</v>
      </c>
      <c r="C40" s="58" t="s">
        <v>319</v>
      </c>
      <c r="D40" s="58" t="s">
        <v>330</v>
      </c>
      <c r="E40" s="54" t="s">
        <v>34</v>
      </c>
      <c r="F40" s="56" t="s">
        <v>234</v>
      </c>
    </row>
    <row r="41" spans="1:6">
      <c r="A41" s="54" t="s">
        <v>247</v>
      </c>
      <c r="B41" s="55" t="s">
        <v>331</v>
      </c>
      <c r="C41" s="58" t="s">
        <v>319</v>
      </c>
      <c r="D41" s="58" t="s">
        <v>332</v>
      </c>
      <c r="E41" s="54" t="s">
        <v>12</v>
      </c>
      <c r="F41" s="56" t="s">
        <v>234</v>
      </c>
    </row>
    <row r="42" spans="1:6" ht="24">
      <c r="A42" s="54" t="s">
        <v>252</v>
      </c>
      <c r="B42" s="87" t="s">
        <v>333</v>
      </c>
      <c r="C42" s="90" t="s">
        <v>294</v>
      </c>
      <c r="D42" s="90" t="s">
        <v>295</v>
      </c>
      <c r="E42" s="91" t="s">
        <v>12</v>
      </c>
      <c r="F42" s="92" t="s">
        <v>234</v>
      </c>
    </row>
    <row r="43" spans="1:6">
      <c r="A43" s="59" t="s">
        <v>397</v>
      </c>
      <c r="B43" s="135" t="s">
        <v>398</v>
      </c>
      <c r="C43" s="135"/>
      <c r="D43" s="135"/>
      <c r="E43" s="135"/>
      <c r="F43" s="135"/>
    </row>
    <row r="44" spans="1:6">
      <c r="A44" s="60" t="s">
        <v>334</v>
      </c>
      <c r="B44" s="136" t="s">
        <v>335</v>
      </c>
      <c r="C44" s="137"/>
      <c r="D44" s="137"/>
      <c r="E44" s="137"/>
      <c r="F44" s="138"/>
    </row>
    <row r="45" spans="1:6">
      <c r="A45" s="61">
        <v>1</v>
      </c>
      <c r="B45" s="62" t="s">
        <v>336</v>
      </c>
      <c r="C45" s="55" t="s">
        <v>235</v>
      </c>
      <c r="D45" s="55" t="s">
        <v>239</v>
      </c>
      <c r="E45" s="61" t="s">
        <v>10</v>
      </c>
      <c r="F45" s="61">
        <v>9</v>
      </c>
    </row>
    <row r="46" spans="1:6">
      <c r="A46" s="63" t="s">
        <v>337</v>
      </c>
      <c r="B46" s="64" t="s">
        <v>338</v>
      </c>
      <c r="C46" s="63"/>
      <c r="D46" s="64"/>
      <c r="E46" s="63"/>
      <c r="F46" s="63"/>
    </row>
    <row r="47" spans="1:6" ht="22.5">
      <c r="A47" s="65">
        <v>1</v>
      </c>
      <c r="B47" s="66" t="s">
        <v>336</v>
      </c>
      <c r="C47" s="65" t="s">
        <v>8</v>
      </c>
      <c r="D47" s="67" t="s">
        <v>9</v>
      </c>
      <c r="E47" s="65" t="s">
        <v>10</v>
      </c>
      <c r="F47" s="68">
        <v>3</v>
      </c>
    </row>
    <row r="48" spans="1:6" ht="22.5">
      <c r="A48" s="65">
        <v>2</v>
      </c>
      <c r="B48" s="66" t="s">
        <v>339</v>
      </c>
      <c r="C48" s="65" t="s">
        <v>8</v>
      </c>
      <c r="D48" s="67" t="s">
        <v>9</v>
      </c>
      <c r="E48" s="65" t="s">
        <v>10</v>
      </c>
      <c r="F48" s="68">
        <v>13</v>
      </c>
    </row>
    <row r="49" spans="1:6">
      <c r="A49" s="65">
        <v>3</v>
      </c>
      <c r="B49" s="66" t="s">
        <v>340</v>
      </c>
      <c r="C49" s="65" t="s">
        <v>8</v>
      </c>
      <c r="D49" s="67" t="s">
        <v>341</v>
      </c>
      <c r="E49" s="65" t="s">
        <v>10</v>
      </c>
      <c r="F49" s="68">
        <v>1</v>
      </c>
    </row>
    <row r="50" spans="1:6">
      <c r="A50" s="65">
        <v>4</v>
      </c>
      <c r="B50" s="66" t="s">
        <v>342</v>
      </c>
      <c r="C50" s="65" t="s">
        <v>8</v>
      </c>
      <c r="D50" s="67" t="s">
        <v>343</v>
      </c>
      <c r="E50" s="65" t="s">
        <v>344</v>
      </c>
      <c r="F50" s="68">
        <v>1</v>
      </c>
    </row>
    <row r="51" spans="1:6">
      <c r="A51" s="65">
        <v>5</v>
      </c>
      <c r="B51" s="66" t="s">
        <v>345</v>
      </c>
      <c r="C51" s="65" t="s">
        <v>8</v>
      </c>
      <c r="D51" s="67" t="s">
        <v>343</v>
      </c>
      <c r="E51" s="65" t="s">
        <v>344</v>
      </c>
      <c r="F51" s="68">
        <v>1</v>
      </c>
    </row>
    <row r="52" spans="1:6">
      <c r="A52" s="65">
        <v>6</v>
      </c>
      <c r="B52" s="66" t="s">
        <v>346</v>
      </c>
      <c r="C52" s="65" t="s">
        <v>8</v>
      </c>
      <c r="D52" s="67" t="s">
        <v>347</v>
      </c>
      <c r="E52" s="69" t="s">
        <v>11</v>
      </c>
      <c r="F52" s="65">
        <v>13</v>
      </c>
    </row>
    <row r="53" spans="1:6">
      <c r="A53" s="65">
        <v>7</v>
      </c>
      <c r="B53" s="66" t="s">
        <v>348</v>
      </c>
      <c r="C53" s="65" t="s">
        <v>8</v>
      </c>
      <c r="D53" s="67" t="s">
        <v>349</v>
      </c>
      <c r="E53" s="69" t="s">
        <v>12</v>
      </c>
      <c r="F53" s="65">
        <v>13</v>
      </c>
    </row>
    <row r="54" spans="1:6">
      <c r="A54" s="65">
        <v>8</v>
      </c>
      <c r="B54" s="66" t="s">
        <v>350</v>
      </c>
      <c r="C54" s="68" t="s">
        <v>13</v>
      </c>
      <c r="D54" s="70" t="s">
        <v>351</v>
      </c>
      <c r="E54" s="69" t="s">
        <v>352</v>
      </c>
      <c r="F54" s="65">
        <v>13</v>
      </c>
    </row>
    <row r="55" spans="1:6">
      <c r="A55" s="65">
        <v>9</v>
      </c>
      <c r="B55" s="66" t="s">
        <v>353</v>
      </c>
      <c r="C55" s="68" t="s">
        <v>13</v>
      </c>
      <c r="D55" s="70" t="s">
        <v>354</v>
      </c>
      <c r="E55" s="69" t="s">
        <v>14</v>
      </c>
      <c r="F55" s="65">
        <v>4</v>
      </c>
    </row>
    <row r="56" spans="1:6">
      <c r="A56" s="65">
        <v>10</v>
      </c>
      <c r="B56" s="66" t="s">
        <v>15</v>
      </c>
      <c r="C56" s="65" t="s">
        <v>16</v>
      </c>
      <c r="D56" s="67" t="s">
        <v>17</v>
      </c>
      <c r="E56" s="65" t="s">
        <v>18</v>
      </c>
      <c r="F56" s="65">
        <v>8</v>
      </c>
    </row>
    <row r="57" spans="1:6">
      <c r="A57" s="65">
        <v>11</v>
      </c>
      <c r="B57" s="66" t="s">
        <v>19</v>
      </c>
      <c r="C57" s="65" t="s">
        <v>20</v>
      </c>
      <c r="D57" s="67" t="s">
        <v>21</v>
      </c>
      <c r="E57" s="65" t="s">
        <v>10</v>
      </c>
      <c r="F57" s="65">
        <v>1</v>
      </c>
    </row>
    <row r="58" spans="1:6" ht="22.5">
      <c r="A58" s="65">
        <v>12</v>
      </c>
      <c r="B58" s="66" t="s">
        <v>22</v>
      </c>
      <c r="C58" s="65" t="s">
        <v>23</v>
      </c>
      <c r="D58" s="67" t="s">
        <v>24</v>
      </c>
      <c r="E58" s="69" t="s">
        <v>10</v>
      </c>
      <c r="F58" s="65">
        <v>2</v>
      </c>
    </row>
    <row r="59" spans="1:6">
      <c r="A59" s="65">
        <v>18</v>
      </c>
      <c r="B59" s="66" t="s">
        <v>355</v>
      </c>
      <c r="C59" s="65" t="s">
        <v>356</v>
      </c>
      <c r="D59" s="66" t="s">
        <v>357</v>
      </c>
      <c r="E59" s="65" t="s">
        <v>352</v>
      </c>
      <c r="F59" s="65">
        <v>5</v>
      </c>
    </row>
    <row r="60" spans="1:6" ht="22.5">
      <c r="A60" s="65">
        <v>19</v>
      </c>
      <c r="B60" s="66" t="s">
        <v>358</v>
      </c>
      <c r="C60" s="65" t="s">
        <v>356</v>
      </c>
      <c r="D60" s="71" t="s">
        <v>359</v>
      </c>
      <c r="E60" s="65" t="s">
        <v>10</v>
      </c>
      <c r="F60" s="65">
        <v>9</v>
      </c>
    </row>
    <row r="61" spans="1:6">
      <c r="A61" s="65">
        <v>20</v>
      </c>
      <c r="B61" s="66" t="s">
        <v>360</v>
      </c>
      <c r="C61" s="65" t="s">
        <v>356</v>
      </c>
      <c r="D61" s="71" t="s">
        <v>359</v>
      </c>
      <c r="E61" s="65" t="s">
        <v>10</v>
      </c>
      <c r="F61" s="65">
        <v>8</v>
      </c>
    </row>
    <row r="62" spans="1:6">
      <c r="A62" s="65">
        <v>21</v>
      </c>
      <c r="B62" s="66" t="s">
        <v>361</v>
      </c>
      <c r="C62" s="65" t="s">
        <v>13</v>
      </c>
      <c r="D62" s="66" t="s">
        <v>362</v>
      </c>
      <c r="E62" s="65" t="s">
        <v>363</v>
      </c>
      <c r="F62" s="65">
        <f>F61+F60</f>
        <v>17</v>
      </c>
    </row>
    <row r="63" spans="1:6">
      <c r="A63" s="65">
        <v>22</v>
      </c>
      <c r="B63" s="66" t="s">
        <v>364</v>
      </c>
      <c r="C63" s="65" t="s">
        <v>356</v>
      </c>
      <c r="D63" s="66" t="s">
        <v>365</v>
      </c>
      <c r="E63" s="65" t="s">
        <v>352</v>
      </c>
      <c r="F63" s="65">
        <v>9</v>
      </c>
    </row>
    <row r="64" spans="1:6">
      <c r="A64" s="65">
        <v>23</v>
      </c>
      <c r="B64" s="71" t="s">
        <v>366</v>
      </c>
      <c r="C64" s="72" t="s">
        <v>62</v>
      </c>
      <c r="D64" s="71" t="s">
        <v>367</v>
      </c>
      <c r="E64" s="65" t="s">
        <v>10</v>
      </c>
      <c r="F64" s="65">
        <v>1</v>
      </c>
    </row>
    <row r="65" spans="1:6">
      <c r="A65" s="65">
        <v>24</v>
      </c>
      <c r="B65" s="71" t="s">
        <v>368</v>
      </c>
      <c r="C65" s="72" t="s">
        <v>62</v>
      </c>
      <c r="D65" s="71" t="s">
        <v>369</v>
      </c>
      <c r="E65" s="65" t="s">
        <v>10</v>
      </c>
      <c r="F65" s="65">
        <v>1</v>
      </c>
    </row>
    <row r="66" spans="1:6">
      <c r="A66" s="65">
        <v>25</v>
      </c>
      <c r="B66" s="71" t="s">
        <v>370</v>
      </c>
      <c r="C66" s="72" t="s">
        <v>62</v>
      </c>
      <c r="D66" s="71" t="s">
        <v>371</v>
      </c>
      <c r="E66" s="73" t="s">
        <v>372</v>
      </c>
      <c r="F66" s="73">
        <v>1</v>
      </c>
    </row>
    <row r="67" spans="1:6">
      <c r="A67" s="65">
        <v>26</v>
      </c>
      <c r="B67" s="71" t="s">
        <v>373</v>
      </c>
      <c r="C67" s="72" t="s">
        <v>62</v>
      </c>
      <c r="D67" s="71" t="s">
        <v>374</v>
      </c>
      <c r="E67" s="65" t="s">
        <v>352</v>
      </c>
      <c r="F67" s="65">
        <v>1</v>
      </c>
    </row>
    <row r="68" spans="1:6">
      <c r="A68" s="65">
        <v>27</v>
      </c>
      <c r="B68" s="71" t="s">
        <v>375</v>
      </c>
      <c r="C68" s="72" t="s">
        <v>62</v>
      </c>
      <c r="D68" s="66" t="s">
        <v>376</v>
      </c>
      <c r="E68" s="65" t="s">
        <v>352</v>
      </c>
      <c r="F68" s="65">
        <v>1</v>
      </c>
    </row>
    <row r="69" spans="1:6">
      <c r="A69" s="65">
        <v>28</v>
      </c>
      <c r="B69" s="71" t="s">
        <v>377</v>
      </c>
      <c r="C69" s="72" t="s">
        <v>62</v>
      </c>
      <c r="D69" s="66" t="s">
        <v>378</v>
      </c>
      <c r="E69" s="65" t="s">
        <v>352</v>
      </c>
      <c r="F69" s="65">
        <v>1</v>
      </c>
    </row>
    <row r="70" spans="1:6">
      <c r="A70" s="65">
        <v>29</v>
      </c>
      <c r="B70" s="66" t="s">
        <v>379</v>
      </c>
      <c r="C70" s="74" t="s">
        <v>380</v>
      </c>
      <c r="D70" s="75" t="s">
        <v>381</v>
      </c>
      <c r="E70" s="65" t="s">
        <v>382</v>
      </c>
      <c r="F70" s="65">
        <v>20</v>
      </c>
    </row>
    <row r="71" spans="1:6">
      <c r="A71" s="65">
        <v>30</v>
      </c>
      <c r="B71" s="66" t="s">
        <v>383</v>
      </c>
      <c r="C71" s="65" t="s">
        <v>384</v>
      </c>
      <c r="D71" s="66" t="s">
        <v>383</v>
      </c>
      <c r="E71" s="65" t="s">
        <v>385</v>
      </c>
      <c r="F71" s="65">
        <v>1</v>
      </c>
    </row>
    <row r="72" spans="1:6" ht="15.75" customHeight="1">
      <c r="A72" s="82" t="s">
        <v>400</v>
      </c>
      <c r="B72" s="129" t="s">
        <v>399</v>
      </c>
      <c r="C72" s="130"/>
      <c r="D72" s="130"/>
      <c r="E72" s="130"/>
      <c r="F72" s="131"/>
    </row>
    <row r="73" spans="1:6">
      <c r="A73" s="76" t="s">
        <v>0</v>
      </c>
      <c r="B73" s="76" t="s">
        <v>1</v>
      </c>
      <c r="C73" s="76" t="s">
        <v>2</v>
      </c>
      <c r="D73" s="76" t="s">
        <v>3</v>
      </c>
      <c r="E73" s="76" t="s">
        <v>4</v>
      </c>
      <c r="F73" s="76" t="s">
        <v>5</v>
      </c>
    </row>
    <row r="74" spans="1:6">
      <c r="A74" s="77">
        <v>1</v>
      </c>
      <c r="B74" s="78" t="s">
        <v>238</v>
      </c>
      <c r="C74" s="79" t="s">
        <v>20</v>
      </c>
      <c r="D74" s="78" t="s">
        <v>386</v>
      </c>
      <c r="E74" s="79" t="s">
        <v>11</v>
      </c>
      <c r="F74" s="79">
        <v>53</v>
      </c>
    </row>
    <row r="75" spans="1:6" ht="36">
      <c r="A75" s="77">
        <v>2</v>
      </c>
      <c r="B75" s="78" t="s">
        <v>260</v>
      </c>
      <c r="C75" s="79" t="s">
        <v>31</v>
      </c>
      <c r="D75" s="78" t="s">
        <v>387</v>
      </c>
      <c r="E75" s="79" t="s">
        <v>11</v>
      </c>
      <c r="F75" s="79">
        <v>5</v>
      </c>
    </row>
    <row r="76" spans="1:6">
      <c r="A76" s="77">
        <v>3</v>
      </c>
      <c r="B76" s="80" t="s">
        <v>388</v>
      </c>
      <c r="C76" s="81" t="s">
        <v>20</v>
      </c>
      <c r="D76" s="78" t="s">
        <v>389</v>
      </c>
      <c r="E76" s="79" t="s">
        <v>11</v>
      </c>
      <c r="F76" s="79">
        <v>6</v>
      </c>
    </row>
    <row r="77" spans="1:6">
      <c r="A77" s="77">
        <v>4</v>
      </c>
      <c r="B77" s="80" t="s">
        <v>390</v>
      </c>
      <c r="C77" s="81" t="s">
        <v>271</v>
      </c>
      <c r="D77" s="80" t="s">
        <v>279</v>
      </c>
      <c r="E77" s="79" t="s">
        <v>273</v>
      </c>
      <c r="F77" s="79">
        <v>216</v>
      </c>
    </row>
    <row r="78" spans="1:6" ht="24">
      <c r="A78" s="77">
        <v>5</v>
      </c>
      <c r="B78" s="58" t="s">
        <v>32</v>
      </c>
      <c r="C78" s="81" t="s">
        <v>31</v>
      </c>
      <c r="D78" s="80" t="s">
        <v>33</v>
      </c>
      <c r="E78" s="79" t="s">
        <v>11</v>
      </c>
      <c r="F78" s="79">
        <v>1</v>
      </c>
    </row>
    <row r="79" spans="1:6">
      <c r="A79" s="77">
        <v>6</v>
      </c>
      <c r="B79" s="80" t="s">
        <v>263</v>
      </c>
      <c r="C79" s="81" t="s">
        <v>31</v>
      </c>
      <c r="D79" s="80" t="s">
        <v>264</v>
      </c>
      <c r="E79" s="79" t="s">
        <v>34</v>
      </c>
      <c r="F79" s="79">
        <v>10</v>
      </c>
    </row>
    <row r="80" spans="1:6" ht="15.75" customHeight="1">
      <c r="A80" s="82" t="s">
        <v>402</v>
      </c>
      <c r="B80" s="129" t="s">
        <v>401</v>
      </c>
      <c r="C80" s="130"/>
      <c r="D80" s="130"/>
      <c r="E80" s="130"/>
      <c r="F80" s="131"/>
    </row>
    <row r="81" spans="1:6">
      <c r="A81" s="76" t="s">
        <v>0</v>
      </c>
      <c r="B81" s="76" t="s">
        <v>1</v>
      </c>
      <c r="C81" s="76" t="s">
        <v>2</v>
      </c>
      <c r="D81" s="76" t="s">
        <v>3</v>
      </c>
      <c r="E81" s="76" t="s">
        <v>4</v>
      </c>
      <c r="F81" s="76" t="s">
        <v>5</v>
      </c>
    </row>
    <row r="82" spans="1:6" ht="24">
      <c r="A82" s="77">
        <v>1</v>
      </c>
      <c r="B82" s="80" t="s">
        <v>300</v>
      </c>
      <c r="C82" s="81" t="s">
        <v>20</v>
      </c>
      <c r="D82" s="78" t="s">
        <v>391</v>
      </c>
      <c r="E82" s="79" t="s">
        <v>11</v>
      </c>
      <c r="F82" s="81">
        <v>1</v>
      </c>
    </row>
    <row r="83" spans="1:6">
      <c r="A83" s="77">
        <v>2</v>
      </c>
      <c r="B83" s="80" t="s">
        <v>303</v>
      </c>
      <c r="C83" s="81" t="s">
        <v>20</v>
      </c>
      <c r="D83" s="78" t="s">
        <v>392</v>
      </c>
      <c r="E83" s="79" t="s">
        <v>11</v>
      </c>
      <c r="F83" s="81">
        <v>7</v>
      </c>
    </row>
  </sheetData>
  <mergeCells count="7">
    <mergeCell ref="B72:F72"/>
    <mergeCell ref="B80:F80"/>
    <mergeCell ref="B1:F1"/>
    <mergeCell ref="B28:F28"/>
    <mergeCell ref="B34:F34"/>
    <mergeCell ref="B43:F43"/>
    <mergeCell ref="B44:F44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汇总表</vt:lpstr>
      <vt:lpstr>监控</vt:lpstr>
      <vt:lpstr>报警</vt:lpstr>
      <vt:lpstr>道闸</vt:lpstr>
      <vt:lpstr>三期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LVJINGTAO</dc:creator>
  <cp:lastModifiedBy>福建亿同世纪软件科技股份有限公司</cp:lastModifiedBy>
  <dcterms:created xsi:type="dcterms:W3CDTF">2015-06-05T18:19:34Z</dcterms:created>
  <dcterms:modified xsi:type="dcterms:W3CDTF">2022-10-08T07:18:04Z</dcterms:modified>
</cp:coreProperties>
</file>